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186905E1-0229-4151-936A-3FFE7DA2031D}" xr6:coauthVersionLast="37" xr6:coauthVersionMax="37" xr10:uidLastSave="{00000000-0000-0000-0000-000000000000}"/>
  <bookViews>
    <workbookView xWindow="0" yWindow="0" windowWidth="15360" windowHeight="8130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1" l="1"/>
  <c r="I45" i="1"/>
  <c r="H60" i="1"/>
  <c r="I74" i="1"/>
  <c r="J53" i="1" l="1"/>
  <c r="H45" i="1" l="1"/>
  <c r="H74" i="1" l="1"/>
  <c r="J63" i="1" l="1"/>
  <c r="J58" i="1"/>
  <c r="H41" i="1" l="1"/>
  <c r="J76" i="1"/>
  <c r="H12" i="1" l="1"/>
  <c r="I31" i="1" l="1"/>
  <c r="H31" i="1"/>
  <c r="I60" i="1"/>
  <c r="J52" i="1" l="1"/>
  <c r="J77" i="1" l="1"/>
  <c r="J79" i="1"/>
  <c r="J80" i="1"/>
  <c r="I72" i="1"/>
  <c r="H72" i="1"/>
  <c r="J39" i="1" l="1"/>
  <c r="H37" i="1"/>
  <c r="I37" i="1"/>
  <c r="J34" i="1"/>
  <c r="J33" i="1"/>
  <c r="J32" i="1"/>
  <c r="J25" i="1"/>
  <c r="J22" i="1"/>
  <c r="J28" i="1"/>
  <c r="J23" i="1"/>
  <c r="J21" i="1"/>
  <c r="J20" i="1"/>
  <c r="I12" i="1"/>
  <c r="J12" i="1" s="1"/>
  <c r="J16" i="1"/>
  <c r="J15" i="1"/>
  <c r="J13" i="1"/>
  <c r="J18" i="1" l="1"/>
  <c r="J37" i="1"/>
  <c r="J31" i="1"/>
  <c r="J30" i="1"/>
  <c r="J67" i="1" l="1"/>
  <c r="J45" i="1" l="1"/>
  <c r="J59" i="1"/>
  <c r="J56" i="1"/>
  <c r="J73" i="1" l="1"/>
  <c r="J72" i="1"/>
  <c r="J81" i="1"/>
  <c r="J78" i="1"/>
  <c r="J75" i="1"/>
  <c r="J70" i="1"/>
  <c r="J66" i="1"/>
  <c r="J65" i="1"/>
  <c r="J64" i="1"/>
  <c r="J61" i="1"/>
  <c r="J57" i="1"/>
  <c r="J51" i="1"/>
  <c r="J50" i="1"/>
  <c r="J49" i="1"/>
  <c r="J48" i="1"/>
  <c r="J46" i="1"/>
  <c r="J43" i="1"/>
  <c r="J42" i="1"/>
  <c r="J38" i="1"/>
  <c r="J88" i="1" l="1"/>
  <c r="J74" i="1"/>
  <c r="J41" i="1"/>
  <c r="J60" i="1"/>
</calcChain>
</file>

<file path=xl/sharedStrings.xml><?xml version="1.0" encoding="utf-8"?>
<sst xmlns="http://schemas.openxmlformats.org/spreadsheetml/2006/main" count="165" uniqueCount="95">
  <si>
    <t>РАСХОДЫ</t>
  </si>
  <si>
    <t>0100</t>
  </si>
  <si>
    <t>ОБЩЕГОСУДАРСТВЕННЫЕ ВОПРОСЫ</t>
  </si>
  <si>
    <t>211</t>
  </si>
  <si>
    <t>в т.ч. заработная плата</t>
  </si>
  <si>
    <t>213</t>
  </si>
  <si>
    <t>начисление на оплату труда</t>
  </si>
  <si>
    <t>221</t>
  </si>
  <si>
    <t>услуги связи</t>
  </si>
  <si>
    <t>222</t>
  </si>
  <si>
    <t>транспортные расходы</t>
  </si>
  <si>
    <t>223</t>
  </si>
  <si>
    <t>коммунальные услуги-всего:</t>
  </si>
  <si>
    <t>223300</t>
  </si>
  <si>
    <t xml:space="preserve">в т.ч. оплата газа </t>
  </si>
  <si>
    <t>223500</t>
  </si>
  <si>
    <t xml:space="preserve">эл.энергия </t>
  </si>
  <si>
    <t>225</t>
  </si>
  <si>
    <t>работы,услуги по содержан.имущества</t>
  </si>
  <si>
    <t>226</t>
  </si>
  <si>
    <t>прочие работы, услуги</t>
  </si>
  <si>
    <t>262</t>
  </si>
  <si>
    <t>251</t>
  </si>
  <si>
    <t>перечисления другим бюджетам бюджетных</t>
  </si>
  <si>
    <t xml:space="preserve"> уплата налогов и сборов</t>
  </si>
  <si>
    <t>уплата пени</t>
  </si>
  <si>
    <t>310</t>
  </si>
  <si>
    <t>увеличение стоимости основных средств</t>
  </si>
  <si>
    <t>343</t>
  </si>
  <si>
    <t>000</t>
  </si>
  <si>
    <t>резервный фонд</t>
  </si>
  <si>
    <t>349</t>
  </si>
  <si>
    <t>увеличение стоимости матер. запасов</t>
  </si>
  <si>
    <t>0200</t>
  </si>
  <si>
    <t>НАЦИОНАЛЬНАЯ  ОБОРОНА</t>
  </si>
  <si>
    <t>транспортные услуги</t>
  </si>
  <si>
    <t>340</t>
  </si>
  <si>
    <t>0300</t>
  </si>
  <si>
    <t>291</t>
  </si>
  <si>
    <t>0400</t>
  </si>
  <si>
    <t>НАЦИОНАЛЬНАЯ  ЭКОНОМИКА</t>
  </si>
  <si>
    <t>0500</t>
  </si>
  <si>
    <t>ЖИЛИЩНО-КОММУНАЛЬНОЕ ХОЗ-ВО</t>
  </si>
  <si>
    <t xml:space="preserve">         211</t>
  </si>
  <si>
    <t>в том числе заработная плата</t>
  </si>
  <si>
    <t>начисления на оплату труда</t>
  </si>
  <si>
    <t>коммунальные услуги (эл.энергия,газ)</t>
  </si>
  <si>
    <t>292</t>
  </si>
  <si>
    <t>0800</t>
  </si>
  <si>
    <t>КУЛЬТУРА, СР-ВА МАССОВ. ИНФОРМ.</t>
  </si>
  <si>
    <t>1100</t>
  </si>
  <si>
    <t>уплата налогов и сборов</t>
  </si>
  <si>
    <t>1000</t>
  </si>
  <si>
    <t>СОЦИАЛЬНАЯ  ПОЛИТИКА</t>
  </si>
  <si>
    <t>263</t>
  </si>
  <si>
    <t>социальное пособие</t>
  </si>
  <si>
    <t>ВСЕГО  РАСХОДОВ</t>
  </si>
  <si>
    <t xml:space="preserve"> </t>
  </si>
  <si>
    <t>профицит+, дефицит-</t>
  </si>
  <si>
    <t>ФИЗКУЛЬТУРА И СПОРТ</t>
  </si>
  <si>
    <t xml:space="preserve">НАЦИОНАЛЬНАЯ БЕЗОПАСНОСТЬ И ПРАВООХРАНИТЕЛЬНАЯ ДЕЯТЕЛЬНОСТЬ  </t>
  </si>
  <si>
    <t>увеличение стоимости матер запасов(бензин)</t>
  </si>
  <si>
    <t>увеличение стоимости основных средств(МПЗ)</t>
  </si>
  <si>
    <t>увеличение стоимости ГСМ</t>
  </si>
  <si>
    <t>Увеличение стоимости прочих МЗ</t>
  </si>
  <si>
    <t>увеличение стоимости прочих МЗ однократного применения</t>
  </si>
  <si>
    <t>Уплата налогов, сборов и иных платежей</t>
  </si>
  <si>
    <t>Иные выплаты текущего характера физическим лицам</t>
  </si>
  <si>
    <t>346</t>
  </si>
  <si>
    <t>Пени</t>
  </si>
  <si>
    <t>исполнено с начала года</t>
  </si>
  <si>
    <t>% к году</t>
  </si>
  <si>
    <t>увеличение стоимости матер запасов(хозинвентарь)</t>
  </si>
  <si>
    <t>227</t>
  </si>
  <si>
    <t>прочие работы, услуги (автострахование ОСАГО)</t>
  </si>
  <si>
    <t>266</t>
  </si>
  <si>
    <t>Социальные пособия и компенсации персоналу в денежной форме</t>
  </si>
  <si>
    <t>Начальник  отд.экономики,финансов                                    Захарян Р.С.</t>
  </si>
  <si>
    <t>Иные выплаты текущего характера организациями</t>
  </si>
  <si>
    <t>Приложение №2</t>
  </si>
  <si>
    <t xml:space="preserve">                     к постановлению администрации </t>
  </si>
  <si>
    <t xml:space="preserve">                           муниципального образования</t>
  </si>
  <si>
    <t xml:space="preserve">              город Болохово Киреевского района</t>
  </si>
  <si>
    <t>рубля.</t>
  </si>
  <si>
    <t xml:space="preserve">            от ________________№______</t>
  </si>
  <si>
    <t>утвержденный план 2023 года</t>
  </si>
  <si>
    <t>увеличение стоимости матер. Запасов</t>
  </si>
  <si>
    <t>228</t>
  </si>
  <si>
    <t>Остаток на 01.01.2024 года   779720,34</t>
  </si>
  <si>
    <t>Расходы бюджета муниципального образования город Болохово Киреевского района на 01 апреля 2024 года</t>
  </si>
  <si>
    <t xml:space="preserve">Остаток на лицевом счете: на 01.01.2024 г. –  779720,34руб., в том числе:
субсидии-0 Субвенции –0. Кредиты – 0,0 руб.целевые , не выясненые 0,0 
Безвозм.переч. – 0; Собственные средства – 723638,70руб. Народный бюджет 56081,64- тыс. руб.                        </t>
  </si>
  <si>
    <t>пособие по соц.пом. Населению</t>
  </si>
  <si>
    <t>пени</t>
  </si>
  <si>
    <t>запасов (хозинвентарь)</t>
  </si>
  <si>
    <t xml:space="preserve">Л.П.Дульнева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</si>
</sst>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%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lightTrellis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1" fillId="0" borderId="0" xfId="1"/>
    <xf numFmtId="0" fontId="4" fillId="2" borderId="2" xfId="1" applyFont="1" applyFill="1" applyBorder="1"/>
    <xf numFmtId="0" fontId="1" fillId="0" borderId="2" xfId="1" applyFont="1" applyBorder="1"/>
    <xf numFmtId="165" fontId="1" fillId="0" borderId="2" xfId="1" applyNumberFormat="1" applyFont="1" applyBorder="1"/>
    <xf numFmtId="0" fontId="1" fillId="2" borderId="2" xfId="1" applyFont="1" applyFill="1" applyBorder="1"/>
    <xf numFmtId="49" fontId="1" fillId="0" borderId="2" xfId="1" applyNumberFormat="1" applyFont="1" applyBorder="1" applyAlignment="1">
      <alignment horizontal="right"/>
    </xf>
    <xf numFmtId="0" fontId="1" fillId="0" borderId="2" xfId="1" applyFont="1" applyBorder="1" applyAlignment="1">
      <alignment horizontal="left"/>
    </xf>
    <xf numFmtId="49" fontId="4" fillId="0" borderId="4" xfId="1" applyNumberFormat="1" applyFont="1" applyBorder="1" applyAlignment="1">
      <alignment horizontal="left"/>
    </xf>
    <xf numFmtId="49" fontId="1" fillId="0" borderId="5" xfId="1" applyNumberFormat="1" applyFont="1" applyBorder="1" applyAlignment="1">
      <alignment horizontal="left"/>
    </xf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0" fontId="4" fillId="0" borderId="0" xfId="1" applyFont="1" applyFill="1" applyBorder="1" applyAlignment="1">
      <alignment horizontal="center"/>
    </xf>
    <xf numFmtId="166" fontId="4" fillId="0" borderId="0" xfId="1" applyNumberFormat="1" applyFont="1" applyBorder="1"/>
    <xf numFmtId="49" fontId="1" fillId="0" borderId="2" xfId="1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right"/>
    </xf>
    <xf numFmtId="0" fontId="1" fillId="0" borderId="4" xfId="1" applyFont="1" applyBorder="1" applyAlignment="1">
      <alignment horizontal="right"/>
    </xf>
    <xf numFmtId="0" fontId="1" fillId="0" borderId="5" xfId="1" applyFont="1" applyBorder="1" applyAlignment="1">
      <alignment horizontal="right"/>
    </xf>
    <xf numFmtId="0" fontId="1" fillId="0" borderId="6" xfId="1" applyFont="1" applyBorder="1" applyAlignment="1">
      <alignment horizontal="left"/>
    </xf>
    <xf numFmtId="0" fontId="1" fillId="0" borderId="2" xfId="1" applyFont="1" applyBorder="1" applyAlignment="1">
      <alignment horizontal="left"/>
    </xf>
    <xf numFmtId="2" fontId="7" fillId="0" borderId="4" xfId="0" applyNumberFormat="1" applyFont="1" applyBorder="1" applyAlignment="1">
      <alignment horizontal="right"/>
    </xf>
    <xf numFmtId="2" fontId="7" fillId="0" borderId="5" xfId="0" applyNumberFormat="1" applyFont="1" applyBorder="1" applyAlignment="1">
      <alignment horizontal="right"/>
    </xf>
    <xf numFmtId="0" fontId="0" fillId="0" borderId="2" xfId="0" applyBorder="1"/>
    <xf numFmtId="164" fontId="0" fillId="0" borderId="0" xfId="0" applyNumberFormat="1"/>
    <xf numFmtId="1" fontId="1" fillId="0" borderId="3" xfId="1" applyNumberFormat="1" applyFont="1" applyBorder="1" applyAlignment="1">
      <alignment horizontal="right"/>
    </xf>
    <xf numFmtId="0" fontId="7" fillId="0" borderId="0" xfId="0" applyFont="1"/>
    <xf numFmtId="49" fontId="1" fillId="0" borderId="2" xfId="1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right"/>
    </xf>
    <xf numFmtId="49" fontId="1" fillId="0" borderId="4" xfId="1" applyNumberFormat="1" applyFont="1" applyBorder="1" applyAlignment="1">
      <alignment horizontal="right"/>
    </xf>
    <xf numFmtId="49" fontId="1" fillId="0" borderId="5" xfId="1" applyNumberFormat="1" applyFont="1" applyBorder="1" applyAlignment="1">
      <alignment horizontal="right"/>
    </xf>
    <xf numFmtId="0" fontId="3" fillId="0" borderId="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49" fontId="1" fillId="0" borderId="3" xfId="1" applyNumberFormat="1" applyFont="1" applyBorder="1" applyAlignment="1">
      <alignment horizontal="right"/>
    </xf>
    <xf numFmtId="49" fontId="1" fillId="0" borderId="2" xfId="1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right"/>
    </xf>
    <xf numFmtId="49" fontId="1" fillId="0" borderId="4" xfId="1" applyNumberFormat="1" applyFont="1" applyBorder="1" applyAlignment="1">
      <alignment horizontal="right"/>
    </xf>
    <xf numFmtId="49" fontId="1" fillId="0" borderId="5" xfId="1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4" fillId="0" borderId="0" xfId="1" applyFont="1" applyAlignment="1">
      <alignment horizontal="left"/>
    </xf>
    <xf numFmtId="2" fontId="4" fillId="0" borderId="2" xfId="1" applyNumberFormat="1" applyFont="1" applyBorder="1"/>
    <xf numFmtId="2" fontId="1" fillId="0" borderId="2" xfId="1" applyNumberFormat="1" applyFont="1" applyBorder="1"/>
    <xf numFmtId="2" fontId="1" fillId="0" borderId="2" xfId="1" applyNumberFormat="1" applyFont="1" applyBorder="1" applyAlignment="1">
      <alignment horizontal="right"/>
    </xf>
    <xf numFmtId="2" fontId="1" fillId="0" borderId="11" xfId="1" applyNumberFormat="1" applyFont="1" applyFill="1" applyBorder="1"/>
    <xf numFmtId="2" fontId="1" fillId="0" borderId="2" xfId="1" applyNumberFormat="1" applyFont="1" applyBorder="1" applyAlignment="1"/>
    <xf numFmtId="0" fontId="0" fillId="0" borderId="2" xfId="0" applyBorder="1" applyAlignment="1"/>
    <xf numFmtId="2" fontId="1" fillId="0" borderId="5" xfId="1" applyNumberFormat="1" applyFont="1" applyBorder="1"/>
    <xf numFmtId="2" fontId="0" fillId="0" borderId="2" xfId="0" applyNumberFormat="1" applyBorder="1"/>
    <xf numFmtId="1" fontId="1" fillId="0" borderId="2" xfId="1" applyNumberFormat="1" applyFont="1" applyBorder="1" applyAlignment="1">
      <alignment horizontal="right"/>
    </xf>
    <xf numFmtId="2" fontId="7" fillId="0" borderId="2" xfId="0" applyNumberFormat="1" applyFont="1" applyBorder="1" applyAlignment="1">
      <alignment horizontal="right"/>
    </xf>
    <xf numFmtId="49" fontId="6" fillId="0" borderId="0" xfId="1" applyNumberFormat="1" applyFont="1" applyAlignment="1">
      <alignment horizontal="center" wrapText="1"/>
    </xf>
    <xf numFmtId="49" fontId="1" fillId="0" borderId="3" xfId="1" applyNumberFormat="1" applyFont="1" applyBorder="1" applyAlignment="1">
      <alignment horizontal="right"/>
    </xf>
    <xf numFmtId="49" fontId="1" fillId="0" borderId="4" xfId="1" applyNumberFormat="1" applyFont="1" applyBorder="1" applyAlignment="1">
      <alignment horizontal="right"/>
    </xf>
    <xf numFmtId="49" fontId="1" fillId="0" borderId="5" xfId="1" applyNumberFormat="1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49" fontId="1" fillId="0" borderId="2" xfId="1" applyNumberFormat="1" applyFont="1" applyBorder="1" applyAlignment="1">
      <alignment horizontal="right"/>
    </xf>
    <xf numFmtId="0" fontId="1" fillId="0" borderId="3" xfId="1" applyFont="1" applyBorder="1" applyAlignment="1">
      <alignment horizontal="left"/>
    </xf>
    <xf numFmtId="0" fontId="1" fillId="0" borderId="4" xfId="1" applyFont="1" applyBorder="1" applyAlignment="1">
      <alignment horizontal="left"/>
    </xf>
    <xf numFmtId="0" fontId="1" fillId="0" borderId="5" xfId="1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/>
    <xf numFmtId="49" fontId="11" fillId="0" borderId="0" xfId="1" applyNumberFormat="1" applyFont="1" applyAlignment="1">
      <alignment horizontal="center" wrapText="1"/>
    </xf>
    <xf numFmtId="49" fontId="6" fillId="0" borderId="0" xfId="1" applyNumberFormat="1" applyFont="1" applyAlignment="1">
      <alignment horizontal="center" wrapText="1"/>
    </xf>
    <xf numFmtId="0" fontId="0" fillId="0" borderId="0" xfId="0" applyAlignment="1">
      <alignment wrapText="1"/>
    </xf>
    <xf numFmtId="49" fontId="12" fillId="0" borderId="0" xfId="1" applyNumberFormat="1" applyFont="1" applyAlignment="1">
      <alignment horizontal="center" wrapText="1"/>
    </xf>
    <xf numFmtId="0" fontId="8" fillId="0" borderId="9" xfId="0" applyFont="1" applyBorder="1" applyAlignment="1">
      <alignment horizontal="left" wrapText="1"/>
    </xf>
    <xf numFmtId="0" fontId="8" fillId="0" borderId="9" xfId="0" applyFont="1" applyBorder="1" applyAlignment="1">
      <alignment horizontal="left"/>
    </xf>
    <xf numFmtId="0" fontId="1" fillId="0" borderId="1" xfId="1" applyFont="1" applyBorder="1" applyAlignment="1">
      <alignment horizontal="center"/>
    </xf>
    <xf numFmtId="49" fontId="4" fillId="0" borderId="2" xfId="1" applyNumberFormat="1" applyFont="1" applyBorder="1" applyAlignment="1">
      <alignment horizontal="left"/>
    </xf>
    <xf numFmtId="0" fontId="4" fillId="3" borderId="3" xfId="1" applyFont="1" applyFill="1" applyBorder="1" applyAlignment="1">
      <alignment horizontal="center" wrapText="1"/>
    </xf>
    <xf numFmtId="0" fontId="4" fillId="3" borderId="4" xfId="1" applyFont="1" applyFill="1" applyBorder="1" applyAlignment="1">
      <alignment horizontal="center" wrapText="1"/>
    </xf>
    <xf numFmtId="0" fontId="4" fillId="3" borderId="5" xfId="1" applyFont="1" applyFill="1" applyBorder="1" applyAlignment="1">
      <alignment horizontal="center" wrapText="1"/>
    </xf>
    <xf numFmtId="0" fontId="1" fillId="0" borderId="3" xfId="1" applyFont="1" applyBorder="1" applyAlignment="1"/>
    <xf numFmtId="0" fontId="1" fillId="0" borderId="4" xfId="1" applyFont="1" applyBorder="1" applyAlignment="1"/>
    <xf numFmtId="0" fontId="1" fillId="0" borderId="5" xfId="1" applyFont="1" applyBorder="1" applyAlignment="1"/>
    <xf numFmtId="0" fontId="4" fillId="0" borderId="2" xfId="1" applyFont="1" applyBorder="1" applyAlignment="1">
      <alignment horizontal="center"/>
    </xf>
    <xf numFmtId="49" fontId="1" fillId="0" borderId="2" xfId="1" applyNumberFormat="1" applyFont="1" applyBorder="1" applyAlignment="1">
      <alignment horizontal="right"/>
    </xf>
    <xf numFmtId="0" fontId="1" fillId="0" borderId="2" xfId="1" applyFont="1" applyBorder="1" applyAlignment="1">
      <alignment horizontal="left"/>
    </xf>
    <xf numFmtId="0" fontId="1" fillId="0" borderId="8" xfId="1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2" fontId="1" fillId="0" borderId="3" xfId="1" applyNumberFormat="1" applyFont="1" applyBorder="1" applyAlignment="1">
      <alignment horizontal="right"/>
    </xf>
    <xf numFmtId="2" fontId="7" fillId="0" borderId="4" xfId="0" applyNumberFormat="1" applyFont="1" applyBorder="1" applyAlignment="1">
      <alignment horizontal="right"/>
    </xf>
    <xf numFmtId="2" fontId="7" fillId="0" borderId="5" xfId="0" applyNumberFormat="1" applyFont="1" applyBorder="1" applyAlignment="1">
      <alignment horizontal="right"/>
    </xf>
    <xf numFmtId="0" fontId="0" fillId="0" borderId="2" xfId="0" applyBorder="1" applyAlignment="1"/>
    <xf numFmtId="0" fontId="1" fillId="0" borderId="3" xfId="1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2" fontId="1" fillId="0" borderId="2" xfId="1" applyNumberFormat="1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49" fontId="5" fillId="0" borderId="2" xfId="1" applyNumberFormat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2" fillId="0" borderId="2" xfId="1" applyFont="1" applyBorder="1" applyAlignment="1">
      <alignment horizontal="center" vertical="center"/>
    </xf>
    <xf numFmtId="49" fontId="1" fillId="0" borderId="3" xfId="1" applyNumberFormat="1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4" fillId="3" borderId="2" xfId="1" applyFont="1" applyFill="1" applyBorder="1" applyAlignment="1">
      <alignment horizontal="center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49" fontId="1" fillId="0" borderId="4" xfId="1" applyNumberFormat="1" applyFont="1" applyBorder="1" applyAlignment="1">
      <alignment horizontal="right"/>
    </xf>
    <xf numFmtId="49" fontId="1" fillId="0" borderId="5" xfId="1" applyNumberFormat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" fillId="0" borderId="4" xfId="1" applyFont="1" applyBorder="1" applyAlignment="1">
      <alignment horizontal="right"/>
    </xf>
    <xf numFmtId="0" fontId="1" fillId="0" borderId="5" xfId="1" applyFont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1" fillId="0" borderId="2" xfId="1" applyFont="1" applyBorder="1" applyAlignment="1">
      <alignment horizontal="left" wrapText="1"/>
    </xf>
    <xf numFmtId="0" fontId="1" fillId="0" borderId="7" xfId="1" applyFont="1" applyBorder="1" applyAlignment="1">
      <alignment horizontal="left"/>
    </xf>
    <xf numFmtId="0" fontId="1" fillId="3" borderId="3" xfId="1" applyFont="1" applyFill="1" applyBorder="1" applyAlignment="1">
      <alignment horizontal="left"/>
    </xf>
    <xf numFmtId="0" fontId="1" fillId="3" borderId="4" xfId="1" applyFont="1" applyFill="1" applyBorder="1" applyAlignment="1">
      <alignment horizontal="left"/>
    </xf>
    <xf numFmtId="0" fontId="1" fillId="3" borderId="5" xfId="1" applyFont="1" applyFill="1" applyBorder="1" applyAlignment="1">
      <alignment horizontal="left"/>
    </xf>
    <xf numFmtId="0" fontId="1" fillId="0" borderId="6" xfId="1" applyFont="1" applyBorder="1" applyAlignment="1">
      <alignment horizontal="left"/>
    </xf>
    <xf numFmtId="0" fontId="1" fillId="0" borderId="8" xfId="1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4" fillId="0" borderId="0" xfId="1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1"/>
  <sheetViews>
    <sheetView tabSelected="1" topLeftCell="A88" workbookViewId="0">
      <selection activeCell="H101" sqref="H101:I101"/>
    </sheetView>
  </sheetViews>
  <sheetFormatPr defaultRowHeight="15" x14ac:dyDescent="0.25"/>
  <cols>
    <col min="1" max="1" width="7.5703125" customWidth="1"/>
    <col min="2" max="3" width="9.140625" hidden="1" customWidth="1"/>
    <col min="5" max="5" width="10.7109375" customWidth="1"/>
    <col min="7" max="7" width="12.140625" customWidth="1"/>
    <col min="8" max="8" width="16.140625" customWidth="1"/>
    <col min="9" max="9" width="13.42578125" customWidth="1"/>
    <col min="10" max="10" width="10.85546875" customWidth="1"/>
    <col min="11" max="11" width="9.5703125" bestFit="1" customWidth="1"/>
    <col min="12" max="12" width="10.5703125" bestFit="1" customWidth="1"/>
  </cols>
  <sheetData>
    <row r="1" spans="1:12" ht="15.75" x14ac:dyDescent="0.25">
      <c r="F1" s="103" t="s">
        <v>79</v>
      </c>
      <c r="G1" s="104"/>
      <c r="H1" s="104"/>
      <c r="I1" s="104"/>
      <c r="J1" s="104"/>
    </row>
    <row r="2" spans="1:12" ht="19.5" customHeight="1" x14ac:dyDescent="0.25">
      <c r="H2" s="62" t="s">
        <v>80</v>
      </c>
      <c r="I2" s="62"/>
      <c r="J2" s="62"/>
    </row>
    <row r="3" spans="1:12" x14ac:dyDescent="0.25">
      <c r="H3" s="62" t="s">
        <v>81</v>
      </c>
      <c r="I3" s="62"/>
      <c r="J3" s="62"/>
    </row>
    <row r="4" spans="1:12" ht="14.25" customHeight="1" x14ac:dyDescent="0.25">
      <c r="H4" s="62" t="s">
        <v>82</v>
      </c>
      <c r="I4" s="62"/>
      <c r="J4" s="62"/>
    </row>
    <row r="5" spans="1:12" ht="18.75" x14ac:dyDescent="0.3">
      <c r="A5" s="49"/>
      <c r="B5" s="49"/>
      <c r="C5" s="49"/>
      <c r="D5" s="49"/>
      <c r="E5" s="49"/>
      <c r="F5" s="49"/>
      <c r="G5" s="49"/>
      <c r="H5" s="66" t="s">
        <v>84</v>
      </c>
      <c r="I5" s="62"/>
      <c r="J5" s="62"/>
    </row>
    <row r="6" spans="1:12" ht="18.75" x14ac:dyDescent="0.3">
      <c r="A6" s="49"/>
      <c r="B6" s="49"/>
      <c r="C6" s="49"/>
      <c r="D6" s="49"/>
      <c r="E6" s="49"/>
      <c r="F6" s="49"/>
      <c r="G6" s="49"/>
      <c r="H6" s="49"/>
      <c r="I6" s="49"/>
      <c r="J6" s="1"/>
    </row>
    <row r="7" spans="1:12" ht="47.25" customHeight="1" x14ac:dyDescent="0.3">
      <c r="A7" s="63" t="s">
        <v>89</v>
      </c>
      <c r="B7" s="64"/>
      <c r="C7" s="64"/>
      <c r="D7" s="64"/>
      <c r="E7" s="64"/>
      <c r="F7" s="64"/>
      <c r="G7" s="64"/>
      <c r="H7" s="64"/>
      <c r="I7" s="64"/>
      <c r="J7" s="65"/>
    </row>
    <row r="10" spans="1:12" x14ac:dyDescent="0.25">
      <c r="A10" s="69" t="s">
        <v>88</v>
      </c>
      <c r="B10" s="69"/>
      <c r="C10" s="69"/>
      <c r="D10" s="69"/>
      <c r="E10" s="69"/>
      <c r="F10" s="69"/>
      <c r="G10" s="69"/>
      <c r="H10" s="69"/>
      <c r="I10" s="69"/>
      <c r="J10" s="1" t="s">
        <v>83</v>
      </c>
    </row>
    <row r="11" spans="1:12" ht="36.75" customHeight="1" x14ac:dyDescent="0.25">
      <c r="A11" s="74"/>
      <c r="B11" s="75"/>
      <c r="C11" s="76"/>
      <c r="D11" s="77" t="s">
        <v>0</v>
      </c>
      <c r="E11" s="77"/>
      <c r="F11" s="77"/>
      <c r="G11" s="77"/>
      <c r="H11" s="30" t="s">
        <v>85</v>
      </c>
      <c r="I11" s="30" t="s">
        <v>70</v>
      </c>
      <c r="J11" s="31" t="s">
        <v>71</v>
      </c>
    </row>
    <row r="12" spans="1:12" x14ac:dyDescent="0.25">
      <c r="A12" s="70" t="s">
        <v>1</v>
      </c>
      <c r="B12" s="70"/>
      <c r="C12" s="70"/>
      <c r="D12" s="71" t="s">
        <v>2</v>
      </c>
      <c r="E12" s="72"/>
      <c r="F12" s="72"/>
      <c r="G12" s="73"/>
      <c r="H12" s="39">
        <f>H13+H15+H16+H17+H18+H21+H22+H23+H27+H28+H29+H30+H24+H25+H14+H26</f>
        <v>10132487.130000001</v>
      </c>
      <c r="I12" s="39">
        <f>I13+I15+I16+I17+I18+I21+I22+I23+I27+I28+I29+I30+I24+I25+I14+I26</f>
        <v>2177514.5</v>
      </c>
      <c r="J12" s="4">
        <f>I12/H12*100%</f>
        <v>0.21490424533112629</v>
      </c>
    </row>
    <row r="13" spans="1:12" ht="28.5" customHeight="1" x14ac:dyDescent="0.25">
      <c r="A13" s="78" t="s">
        <v>3</v>
      </c>
      <c r="B13" s="78"/>
      <c r="C13" s="78"/>
      <c r="D13" s="79" t="s">
        <v>4</v>
      </c>
      <c r="E13" s="79"/>
      <c r="F13" s="79"/>
      <c r="G13" s="79"/>
      <c r="H13" s="40">
        <v>6067759.1500000004</v>
      </c>
      <c r="I13" s="40">
        <v>1584882.86</v>
      </c>
      <c r="J13" s="4">
        <f>I13/H13*100%</f>
        <v>0.26119739113244139</v>
      </c>
    </row>
    <row r="14" spans="1:12" x14ac:dyDescent="0.25">
      <c r="A14" s="33" t="s">
        <v>75</v>
      </c>
      <c r="B14" s="33"/>
      <c r="C14" s="33"/>
      <c r="D14" s="87" t="s">
        <v>76</v>
      </c>
      <c r="E14" s="88"/>
      <c r="F14" s="88"/>
      <c r="G14" s="89"/>
      <c r="H14" s="40">
        <v>0</v>
      </c>
      <c r="I14" s="40">
        <v>0</v>
      </c>
      <c r="J14" s="4">
        <v>0</v>
      </c>
    </row>
    <row r="15" spans="1:12" x14ac:dyDescent="0.25">
      <c r="A15" s="78" t="s">
        <v>5</v>
      </c>
      <c r="B15" s="78"/>
      <c r="C15" s="78"/>
      <c r="D15" s="79" t="s">
        <v>6</v>
      </c>
      <c r="E15" s="79"/>
      <c r="F15" s="79"/>
      <c r="G15" s="79"/>
      <c r="H15" s="40">
        <v>1724296.85</v>
      </c>
      <c r="I15" s="40">
        <v>5287.02</v>
      </c>
      <c r="J15" s="4">
        <f>I15*100%/H15</f>
        <v>3.0661889801631317E-3</v>
      </c>
      <c r="L15" s="23"/>
    </row>
    <row r="16" spans="1:12" x14ac:dyDescent="0.25">
      <c r="A16" s="78" t="s">
        <v>7</v>
      </c>
      <c r="B16" s="78"/>
      <c r="C16" s="78"/>
      <c r="D16" s="79" t="s">
        <v>8</v>
      </c>
      <c r="E16" s="79"/>
      <c r="F16" s="79"/>
      <c r="G16" s="79"/>
      <c r="H16" s="40">
        <v>112339.94</v>
      </c>
      <c r="I16" s="40">
        <v>8788.09</v>
      </c>
      <c r="J16" s="4">
        <f t="shared" ref="J16:J22" si="0">I16/H16*100%</f>
        <v>7.8227654385430501E-2</v>
      </c>
      <c r="L16" s="23"/>
    </row>
    <row r="17" spans="1:11" x14ac:dyDescent="0.25">
      <c r="A17" s="78" t="s">
        <v>9</v>
      </c>
      <c r="B17" s="78"/>
      <c r="C17" s="78"/>
      <c r="D17" s="79" t="s">
        <v>10</v>
      </c>
      <c r="E17" s="79"/>
      <c r="F17" s="79"/>
      <c r="G17" s="79"/>
      <c r="H17" s="40">
        <v>0</v>
      </c>
      <c r="I17" s="40">
        <v>0</v>
      </c>
      <c r="J17" s="4">
        <v>0</v>
      </c>
    </row>
    <row r="18" spans="1:11" x14ac:dyDescent="0.25">
      <c r="A18" s="78" t="s">
        <v>11</v>
      </c>
      <c r="B18" s="78"/>
      <c r="C18" s="78"/>
      <c r="D18" s="79" t="s">
        <v>12</v>
      </c>
      <c r="E18" s="79"/>
      <c r="F18" s="79"/>
      <c r="G18" s="79"/>
      <c r="H18" s="40">
        <v>237955.48</v>
      </c>
      <c r="I18" s="40">
        <v>125555.92</v>
      </c>
      <c r="J18" s="4">
        <f t="shared" si="0"/>
        <v>0.52764458292786531</v>
      </c>
    </row>
    <row r="19" spans="1:11" x14ac:dyDescent="0.25">
      <c r="A19" s="78" t="s">
        <v>13</v>
      </c>
      <c r="B19" s="78"/>
      <c r="C19" s="78"/>
      <c r="D19" s="79" t="s">
        <v>14</v>
      </c>
      <c r="E19" s="79"/>
      <c r="F19" s="79"/>
      <c r="G19" s="79"/>
      <c r="H19" s="40">
        <v>0</v>
      </c>
      <c r="I19" s="40">
        <v>0</v>
      </c>
      <c r="J19" s="4">
        <v>0</v>
      </c>
    </row>
    <row r="20" spans="1:11" x14ac:dyDescent="0.25">
      <c r="A20" s="78" t="s">
        <v>15</v>
      </c>
      <c r="B20" s="78"/>
      <c r="C20" s="78"/>
      <c r="D20" s="79" t="s">
        <v>16</v>
      </c>
      <c r="E20" s="79"/>
      <c r="F20" s="79"/>
      <c r="G20" s="79"/>
      <c r="H20" s="40">
        <v>237955.48</v>
      </c>
      <c r="I20" s="40">
        <v>125555.92</v>
      </c>
      <c r="J20" s="4">
        <f t="shared" si="0"/>
        <v>0.52764458292786531</v>
      </c>
    </row>
    <row r="21" spans="1:11" x14ac:dyDescent="0.25">
      <c r="A21" s="78" t="s">
        <v>17</v>
      </c>
      <c r="B21" s="78"/>
      <c r="C21" s="78"/>
      <c r="D21" s="79" t="s">
        <v>18</v>
      </c>
      <c r="E21" s="79"/>
      <c r="F21" s="79"/>
      <c r="G21" s="79"/>
      <c r="H21" s="40">
        <v>29502.1</v>
      </c>
      <c r="I21" s="40">
        <v>38250</v>
      </c>
      <c r="J21" s="4">
        <f t="shared" si="0"/>
        <v>1.2965178749987289</v>
      </c>
    </row>
    <row r="22" spans="1:11" x14ac:dyDescent="0.25">
      <c r="A22" s="78" t="s">
        <v>19</v>
      </c>
      <c r="B22" s="78"/>
      <c r="C22" s="78"/>
      <c r="D22" s="79" t="s">
        <v>20</v>
      </c>
      <c r="E22" s="79"/>
      <c r="F22" s="79"/>
      <c r="G22" s="79"/>
      <c r="H22" s="40">
        <v>1055133.94</v>
      </c>
      <c r="I22" s="40">
        <v>116885</v>
      </c>
      <c r="J22" s="4">
        <f t="shared" si="0"/>
        <v>0.1107774051889564</v>
      </c>
    </row>
    <row r="23" spans="1:11" x14ac:dyDescent="0.25">
      <c r="A23" s="83" t="s">
        <v>22</v>
      </c>
      <c r="B23" s="84"/>
      <c r="C23" s="85"/>
      <c r="D23" s="7" t="s">
        <v>23</v>
      </c>
      <c r="E23" s="7"/>
      <c r="F23" s="7"/>
      <c r="G23" s="7"/>
      <c r="H23" s="40">
        <v>397862.27</v>
      </c>
      <c r="I23" s="40">
        <v>99471.57</v>
      </c>
      <c r="J23" s="4">
        <f t="shared" ref="J23:J30" si="1">I23*100%/H23</f>
        <v>0.25001508687918561</v>
      </c>
    </row>
    <row r="24" spans="1:11" ht="24.75" customHeight="1" x14ac:dyDescent="0.25">
      <c r="A24" s="24">
        <v>292</v>
      </c>
      <c r="B24" s="20"/>
      <c r="C24" s="21"/>
      <c r="D24" s="19" t="s">
        <v>66</v>
      </c>
      <c r="E24" s="19"/>
      <c r="F24" s="19"/>
      <c r="G24" s="19"/>
      <c r="H24" s="40">
        <v>0</v>
      </c>
      <c r="I24" s="40">
        <v>0</v>
      </c>
      <c r="J24" s="4">
        <v>0</v>
      </c>
    </row>
    <row r="25" spans="1:11" ht="27" customHeight="1" x14ac:dyDescent="0.25">
      <c r="A25" s="24">
        <v>296</v>
      </c>
      <c r="B25" s="20"/>
      <c r="C25" s="21"/>
      <c r="D25" s="87" t="s">
        <v>67</v>
      </c>
      <c r="E25" s="88"/>
      <c r="F25" s="88"/>
      <c r="G25" s="89"/>
      <c r="H25" s="40">
        <v>111528.6</v>
      </c>
      <c r="I25" s="40">
        <v>91567.039999999994</v>
      </c>
      <c r="J25" s="4">
        <f t="shared" si="1"/>
        <v>0.82101846521878685</v>
      </c>
    </row>
    <row r="26" spans="1:11" x14ac:dyDescent="0.25">
      <c r="A26" s="47">
        <v>297</v>
      </c>
      <c r="B26" s="48"/>
      <c r="C26" s="48"/>
      <c r="D26" s="90" t="s">
        <v>78</v>
      </c>
      <c r="E26" s="91"/>
      <c r="F26" s="91"/>
      <c r="G26" s="91"/>
      <c r="H26" s="40">
        <v>58000</v>
      </c>
      <c r="I26" s="40">
        <v>58000</v>
      </c>
      <c r="J26" s="4"/>
    </row>
    <row r="27" spans="1:11" ht="27" customHeight="1" x14ac:dyDescent="0.25">
      <c r="A27" s="22">
        <v>343</v>
      </c>
      <c r="B27" s="22"/>
      <c r="C27" s="22"/>
      <c r="D27" s="86" t="s">
        <v>63</v>
      </c>
      <c r="E27" s="86"/>
      <c r="F27" s="86"/>
      <c r="G27" s="86"/>
      <c r="H27" s="46">
        <v>0</v>
      </c>
      <c r="I27" s="40">
        <v>0</v>
      </c>
      <c r="J27" s="4">
        <v>0</v>
      </c>
    </row>
    <row r="28" spans="1:11" ht="27.75" customHeight="1" x14ac:dyDescent="0.25">
      <c r="A28" s="22">
        <v>346</v>
      </c>
      <c r="B28" s="22"/>
      <c r="C28" s="22"/>
      <c r="D28" s="44" t="s">
        <v>64</v>
      </c>
      <c r="E28" s="44"/>
      <c r="F28" s="44"/>
      <c r="G28" s="44"/>
      <c r="H28" s="46">
        <v>213108.8</v>
      </c>
      <c r="I28" s="40">
        <v>48827</v>
      </c>
      <c r="J28" s="4">
        <f t="shared" si="1"/>
        <v>0.22911770888860528</v>
      </c>
      <c r="K28" s="23"/>
    </row>
    <row r="29" spans="1:11" x14ac:dyDescent="0.25">
      <c r="A29" s="78" t="s">
        <v>31</v>
      </c>
      <c r="B29" s="78"/>
      <c r="C29" s="78"/>
      <c r="D29" s="109" t="s">
        <v>65</v>
      </c>
      <c r="E29" s="109"/>
      <c r="F29" s="109"/>
      <c r="G29" s="109"/>
      <c r="H29" s="40">
        <v>0</v>
      </c>
      <c r="I29" s="40">
        <v>0</v>
      </c>
      <c r="J29" s="4">
        <v>0</v>
      </c>
    </row>
    <row r="30" spans="1:11" x14ac:dyDescent="0.25">
      <c r="A30" s="95" t="s">
        <v>29</v>
      </c>
      <c r="B30" s="101"/>
      <c r="C30" s="102"/>
      <c r="D30" s="56" t="s">
        <v>30</v>
      </c>
      <c r="E30" s="57"/>
      <c r="F30" s="57"/>
      <c r="G30" s="58"/>
      <c r="H30" s="40">
        <v>125000</v>
      </c>
      <c r="I30" s="40">
        <v>0</v>
      </c>
      <c r="J30" s="4">
        <f t="shared" si="1"/>
        <v>0</v>
      </c>
    </row>
    <row r="31" spans="1:11" x14ac:dyDescent="0.25">
      <c r="A31" s="70" t="s">
        <v>33</v>
      </c>
      <c r="B31" s="70"/>
      <c r="C31" s="70"/>
      <c r="D31" s="98" t="s">
        <v>34</v>
      </c>
      <c r="E31" s="98"/>
      <c r="F31" s="98"/>
      <c r="G31" s="98"/>
      <c r="H31" s="39">
        <f>H36+H34+H33+H32+H35</f>
        <v>748366.74</v>
      </c>
      <c r="I31" s="39">
        <f>I32+I33+I34+I36+I35</f>
        <v>111916.22</v>
      </c>
      <c r="J31" s="4">
        <f>I31/H31</f>
        <v>0.14954729281528467</v>
      </c>
    </row>
    <row r="32" spans="1:11" x14ac:dyDescent="0.25">
      <c r="A32" s="78" t="s">
        <v>3</v>
      </c>
      <c r="B32" s="78"/>
      <c r="C32" s="78"/>
      <c r="D32" s="79" t="s">
        <v>4</v>
      </c>
      <c r="E32" s="79"/>
      <c r="F32" s="79"/>
      <c r="G32" s="79"/>
      <c r="H32" s="40">
        <v>567870</v>
      </c>
      <c r="I32" s="41">
        <v>89643.39</v>
      </c>
      <c r="J32" s="4">
        <f>I32/H32</f>
        <v>0.15785899941888107</v>
      </c>
    </row>
    <row r="33" spans="1:10" x14ac:dyDescent="0.25">
      <c r="A33" s="78" t="s">
        <v>5</v>
      </c>
      <c r="B33" s="78"/>
      <c r="C33" s="78"/>
      <c r="D33" s="79" t="s">
        <v>6</v>
      </c>
      <c r="E33" s="79"/>
      <c r="F33" s="79"/>
      <c r="G33" s="79"/>
      <c r="H33" s="40">
        <v>171496.74</v>
      </c>
      <c r="I33" s="41">
        <v>22272.83</v>
      </c>
      <c r="J33" s="4">
        <f>I33/H33</f>
        <v>0.12987319758964516</v>
      </c>
    </row>
    <row r="34" spans="1:10" ht="30.75" customHeight="1" x14ac:dyDescent="0.25">
      <c r="A34" s="78" t="s">
        <v>9</v>
      </c>
      <c r="B34" s="78"/>
      <c r="C34" s="78"/>
      <c r="D34" s="79" t="s">
        <v>35</v>
      </c>
      <c r="E34" s="79"/>
      <c r="F34" s="79"/>
      <c r="G34" s="79"/>
      <c r="H34" s="40">
        <v>4000</v>
      </c>
      <c r="I34" s="40">
        <v>0</v>
      </c>
      <c r="J34" s="4">
        <f>I34/H34</f>
        <v>0</v>
      </c>
    </row>
    <row r="35" spans="1:10" x14ac:dyDescent="0.25">
      <c r="A35" s="33" t="s">
        <v>75</v>
      </c>
      <c r="B35" s="33"/>
      <c r="C35" s="33"/>
      <c r="D35" s="87" t="s">
        <v>76</v>
      </c>
      <c r="E35" s="88"/>
      <c r="F35" s="88"/>
      <c r="G35" s="89"/>
      <c r="H35" s="40">
        <v>0</v>
      </c>
      <c r="I35" s="40">
        <v>0</v>
      </c>
      <c r="J35" s="4">
        <v>0</v>
      </c>
    </row>
    <row r="36" spans="1:10" ht="54.75" customHeight="1" x14ac:dyDescent="0.25">
      <c r="A36" s="78" t="s">
        <v>68</v>
      </c>
      <c r="B36" s="78"/>
      <c r="C36" s="78"/>
      <c r="D36" s="79" t="s">
        <v>32</v>
      </c>
      <c r="E36" s="79"/>
      <c r="F36" s="79"/>
      <c r="G36" s="79"/>
      <c r="H36" s="40">
        <v>5000</v>
      </c>
      <c r="I36" s="40">
        <v>0</v>
      </c>
      <c r="J36" s="4">
        <v>0</v>
      </c>
    </row>
    <row r="37" spans="1:10" x14ac:dyDescent="0.25">
      <c r="A37" s="70" t="s">
        <v>37</v>
      </c>
      <c r="B37" s="70"/>
      <c r="C37" s="70"/>
      <c r="D37" s="71" t="s">
        <v>60</v>
      </c>
      <c r="E37" s="72"/>
      <c r="F37" s="72"/>
      <c r="G37" s="73"/>
      <c r="H37" s="39">
        <f>H38+H39+H40</f>
        <v>351600</v>
      </c>
      <c r="I37" s="39">
        <f>I38+I39+I40</f>
        <v>33399</v>
      </c>
      <c r="J37" s="4">
        <f>I37/H37</f>
        <v>9.4991467576791805E-2</v>
      </c>
    </row>
    <row r="38" spans="1:10" x14ac:dyDescent="0.25">
      <c r="A38" s="78" t="s">
        <v>19</v>
      </c>
      <c r="B38" s="78"/>
      <c r="C38" s="78"/>
      <c r="D38" s="79" t="s">
        <v>20</v>
      </c>
      <c r="E38" s="79"/>
      <c r="F38" s="79"/>
      <c r="G38" s="79"/>
      <c r="H38" s="40">
        <v>48000</v>
      </c>
      <c r="I38" s="40">
        <v>0</v>
      </c>
      <c r="J38" s="4">
        <f>I38/H38</f>
        <v>0</v>
      </c>
    </row>
    <row r="39" spans="1:10" x14ac:dyDescent="0.25">
      <c r="A39" s="95" t="s">
        <v>22</v>
      </c>
      <c r="B39" s="105"/>
      <c r="C39" s="106"/>
      <c r="D39" s="56" t="s">
        <v>23</v>
      </c>
      <c r="E39" s="57"/>
      <c r="F39" s="57"/>
      <c r="G39" s="58"/>
      <c r="H39" s="43">
        <v>133600</v>
      </c>
      <c r="I39" s="40">
        <v>33399</v>
      </c>
      <c r="J39" s="4">
        <f>I39/H39</f>
        <v>0.24999251497005989</v>
      </c>
    </row>
    <row r="40" spans="1:10" x14ac:dyDescent="0.25">
      <c r="A40" s="78" t="s">
        <v>68</v>
      </c>
      <c r="B40" s="78"/>
      <c r="C40" s="78"/>
      <c r="D40" s="79" t="s">
        <v>32</v>
      </c>
      <c r="E40" s="79"/>
      <c r="F40" s="79"/>
      <c r="G40" s="79"/>
      <c r="H40" s="40">
        <v>170000</v>
      </c>
      <c r="I40" s="40">
        <v>0</v>
      </c>
      <c r="J40" s="4">
        <v>0</v>
      </c>
    </row>
    <row r="41" spans="1:10" x14ac:dyDescent="0.25">
      <c r="A41" s="70" t="s">
        <v>39</v>
      </c>
      <c r="B41" s="70"/>
      <c r="C41" s="70"/>
      <c r="D41" s="98" t="s">
        <v>40</v>
      </c>
      <c r="E41" s="98"/>
      <c r="F41" s="98"/>
      <c r="G41" s="98"/>
      <c r="H41" s="39">
        <f>H42+H43+H44</f>
        <v>3527312</v>
      </c>
      <c r="I41" s="39">
        <f>I42+I43+I44</f>
        <v>2392482.37</v>
      </c>
      <c r="J41" s="4">
        <f t="shared" ref="J41:J53" si="2">I41/H41</f>
        <v>0.67827353236685617</v>
      </c>
    </row>
    <row r="42" spans="1:10" x14ac:dyDescent="0.25">
      <c r="A42" s="78" t="s">
        <v>17</v>
      </c>
      <c r="B42" s="78"/>
      <c r="C42" s="78"/>
      <c r="D42" s="79" t="s">
        <v>18</v>
      </c>
      <c r="E42" s="79"/>
      <c r="F42" s="79"/>
      <c r="G42" s="79"/>
      <c r="H42" s="40">
        <v>3300000</v>
      </c>
      <c r="I42" s="40">
        <v>2327482.37</v>
      </c>
      <c r="J42" s="4">
        <f t="shared" si="2"/>
        <v>0.70529768787878788</v>
      </c>
    </row>
    <row r="43" spans="1:10" ht="33.75" customHeight="1" x14ac:dyDescent="0.25">
      <c r="A43" s="95" t="s">
        <v>19</v>
      </c>
      <c r="B43" s="101"/>
      <c r="C43" s="102"/>
      <c r="D43" s="56" t="s">
        <v>20</v>
      </c>
      <c r="E43" s="57"/>
      <c r="F43" s="57"/>
      <c r="G43" s="58"/>
      <c r="H43" s="40">
        <v>227312</v>
      </c>
      <c r="I43" s="40">
        <v>65000</v>
      </c>
      <c r="J43" s="4">
        <f t="shared" si="2"/>
        <v>0.28595058773843879</v>
      </c>
    </row>
    <row r="44" spans="1:10" x14ac:dyDescent="0.25">
      <c r="A44" s="34" t="s">
        <v>68</v>
      </c>
      <c r="B44" s="35"/>
      <c r="C44" s="36"/>
      <c r="D44" s="56" t="s">
        <v>32</v>
      </c>
      <c r="E44" s="107"/>
      <c r="F44" s="107"/>
      <c r="G44" s="108"/>
      <c r="H44" s="40">
        <v>0</v>
      </c>
      <c r="I44" s="40">
        <v>0</v>
      </c>
      <c r="J44" s="4">
        <v>0</v>
      </c>
    </row>
    <row r="45" spans="1:10" ht="29.25" customHeight="1" x14ac:dyDescent="0.25">
      <c r="A45" s="70" t="s">
        <v>41</v>
      </c>
      <c r="B45" s="70"/>
      <c r="C45" s="70"/>
      <c r="D45" s="71" t="s">
        <v>42</v>
      </c>
      <c r="E45" s="72"/>
      <c r="F45" s="72"/>
      <c r="G45" s="73"/>
      <c r="H45" s="39">
        <f>H46+H48+H49+H50+H51+H54+H55+H57+H59+H56+H58+H52+H47+H53</f>
        <v>59510190.969999991</v>
      </c>
      <c r="I45" s="39">
        <f>I46+I48+I49+I50+I51+I54+I55+I56+I57+I59+I58+I52+I47</f>
        <v>11348398.109999999</v>
      </c>
      <c r="J45" s="4">
        <f t="shared" si="2"/>
        <v>0.19069671807507563</v>
      </c>
    </row>
    <row r="46" spans="1:10" ht="15" customHeight="1" x14ac:dyDescent="0.25">
      <c r="A46" s="15" t="s">
        <v>3</v>
      </c>
      <c r="B46" s="8"/>
      <c r="C46" s="9" t="s">
        <v>43</v>
      </c>
      <c r="D46" s="111" t="s">
        <v>44</v>
      </c>
      <c r="E46" s="112"/>
      <c r="F46" s="112"/>
      <c r="G46" s="113"/>
      <c r="H46" s="40">
        <v>3418714.93</v>
      </c>
      <c r="I46" s="40">
        <v>932434.63</v>
      </c>
      <c r="J46" s="4">
        <f t="shared" si="2"/>
        <v>0.27274418870601769</v>
      </c>
    </row>
    <row r="47" spans="1:10" x14ac:dyDescent="0.25">
      <c r="A47" s="32" t="s">
        <v>75</v>
      </c>
      <c r="B47" s="8"/>
      <c r="C47" s="9"/>
      <c r="D47" s="87" t="s">
        <v>76</v>
      </c>
      <c r="E47" s="88"/>
      <c r="F47" s="88"/>
      <c r="G47" s="89"/>
      <c r="H47" s="40">
        <v>0</v>
      </c>
      <c r="I47" s="40">
        <v>0</v>
      </c>
      <c r="J47" s="4">
        <v>0</v>
      </c>
    </row>
    <row r="48" spans="1:10" x14ac:dyDescent="0.25">
      <c r="A48" s="95" t="s">
        <v>5</v>
      </c>
      <c r="B48" s="101"/>
      <c r="C48" s="102"/>
      <c r="D48" s="111" t="s">
        <v>45</v>
      </c>
      <c r="E48" s="112"/>
      <c r="F48" s="112"/>
      <c r="G48" s="113"/>
      <c r="H48" s="40">
        <v>1072733.3</v>
      </c>
      <c r="I48" s="40">
        <v>102688.34</v>
      </c>
      <c r="J48" s="4">
        <f t="shared" si="2"/>
        <v>9.5725880794415533E-2</v>
      </c>
    </row>
    <row r="49" spans="1:11" ht="15.75" customHeight="1" x14ac:dyDescent="0.25">
      <c r="A49" s="78" t="s">
        <v>17</v>
      </c>
      <c r="B49" s="78"/>
      <c r="C49" s="78"/>
      <c r="D49" s="79" t="s">
        <v>18</v>
      </c>
      <c r="E49" s="79"/>
      <c r="F49" s="79"/>
      <c r="G49" s="79"/>
      <c r="H49" s="40">
        <v>1991835.1</v>
      </c>
      <c r="I49" s="40">
        <v>166455.04000000001</v>
      </c>
      <c r="J49" s="4">
        <f t="shared" si="2"/>
        <v>8.3568684977988389E-2</v>
      </c>
    </row>
    <row r="50" spans="1:11" ht="29.25" customHeight="1" x14ac:dyDescent="0.25">
      <c r="A50" s="6" t="s">
        <v>11</v>
      </c>
      <c r="B50" s="6"/>
      <c r="C50" s="6" t="s">
        <v>11</v>
      </c>
      <c r="D50" s="56" t="s">
        <v>46</v>
      </c>
      <c r="E50" s="57"/>
      <c r="F50" s="57"/>
      <c r="G50" s="58"/>
      <c r="H50" s="40">
        <v>1750342.87</v>
      </c>
      <c r="I50" s="43">
        <v>537200.73</v>
      </c>
      <c r="J50" s="4">
        <f t="shared" si="2"/>
        <v>0.30691171381753335</v>
      </c>
    </row>
    <row r="51" spans="1:11" x14ac:dyDescent="0.25">
      <c r="A51" s="78" t="s">
        <v>19</v>
      </c>
      <c r="B51" s="78"/>
      <c r="C51" s="78"/>
      <c r="D51" s="79" t="s">
        <v>20</v>
      </c>
      <c r="E51" s="79"/>
      <c r="F51" s="79"/>
      <c r="G51" s="79"/>
      <c r="H51" s="40">
        <v>531640</v>
      </c>
      <c r="I51" s="40">
        <v>0</v>
      </c>
      <c r="J51" s="4">
        <f t="shared" si="2"/>
        <v>0</v>
      </c>
    </row>
    <row r="52" spans="1:11" x14ac:dyDescent="0.25">
      <c r="A52" s="27" t="s">
        <v>73</v>
      </c>
      <c r="B52" s="28"/>
      <c r="C52" s="29"/>
      <c r="D52" s="87" t="s">
        <v>74</v>
      </c>
      <c r="E52" s="88"/>
      <c r="F52" s="88"/>
      <c r="G52" s="89"/>
      <c r="H52" s="40">
        <v>4519</v>
      </c>
      <c r="I52" s="40">
        <v>0</v>
      </c>
      <c r="J52" s="4">
        <f t="shared" si="2"/>
        <v>0</v>
      </c>
    </row>
    <row r="53" spans="1:11" x14ac:dyDescent="0.25">
      <c r="A53" s="50" t="s">
        <v>87</v>
      </c>
      <c r="B53" s="51"/>
      <c r="C53" s="52"/>
      <c r="D53" s="87"/>
      <c r="E53" s="88"/>
      <c r="F53" s="88"/>
      <c r="G53" s="89"/>
      <c r="H53" s="40">
        <v>808840.4</v>
      </c>
      <c r="I53" s="40">
        <v>0</v>
      </c>
      <c r="J53" s="4">
        <f t="shared" si="2"/>
        <v>0</v>
      </c>
    </row>
    <row r="54" spans="1:11" ht="15" customHeight="1" x14ac:dyDescent="0.25">
      <c r="A54" s="95" t="s">
        <v>38</v>
      </c>
      <c r="B54" s="105"/>
      <c r="C54" s="106"/>
      <c r="D54" s="56" t="s">
        <v>24</v>
      </c>
      <c r="E54" s="57"/>
      <c r="F54" s="57"/>
      <c r="G54" s="58"/>
      <c r="H54" s="40">
        <v>0</v>
      </c>
      <c r="I54" s="40">
        <v>0</v>
      </c>
      <c r="J54" s="4">
        <v>0</v>
      </c>
    </row>
    <row r="55" spans="1:11" ht="29.25" customHeight="1" x14ac:dyDescent="0.25">
      <c r="A55" s="15" t="s">
        <v>47</v>
      </c>
      <c r="B55" s="16"/>
      <c r="C55" s="17"/>
      <c r="D55" s="80" t="s">
        <v>69</v>
      </c>
      <c r="E55" s="81"/>
      <c r="F55" s="81"/>
      <c r="G55" s="82"/>
      <c r="H55" s="40">
        <v>0</v>
      </c>
      <c r="I55" s="40">
        <v>0</v>
      </c>
      <c r="J55" s="4">
        <v>0</v>
      </c>
    </row>
    <row r="56" spans="1:11" ht="15" customHeight="1" x14ac:dyDescent="0.25">
      <c r="A56" s="78" t="s">
        <v>26</v>
      </c>
      <c r="B56" s="78"/>
      <c r="C56" s="78"/>
      <c r="D56" s="110" t="s">
        <v>27</v>
      </c>
      <c r="E56" s="110"/>
      <c r="F56" s="110"/>
      <c r="G56" s="110"/>
      <c r="H56" s="40">
        <v>49515765.369999997</v>
      </c>
      <c r="I56" s="41">
        <v>9585715.3699999992</v>
      </c>
      <c r="J56" s="4">
        <f>I56/H56</f>
        <v>0.19358915889458661</v>
      </c>
    </row>
    <row r="57" spans="1:11" ht="38.25" customHeight="1" x14ac:dyDescent="0.25">
      <c r="A57" s="6" t="s">
        <v>28</v>
      </c>
      <c r="B57" s="6"/>
      <c r="C57" s="6" t="s">
        <v>36</v>
      </c>
      <c r="D57" s="18" t="s">
        <v>61</v>
      </c>
      <c r="E57" s="18"/>
      <c r="F57" s="18"/>
      <c r="G57" s="18"/>
      <c r="H57" s="40">
        <v>115800</v>
      </c>
      <c r="I57" s="40">
        <v>0</v>
      </c>
      <c r="J57" s="4">
        <f t="shared" ref="J57:J59" si="3">I57/H57</f>
        <v>0</v>
      </c>
    </row>
    <row r="58" spans="1:11" x14ac:dyDescent="0.25">
      <c r="A58" s="26" t="s">
        <v>68</v>
      </c>
      <c r="B58" s="26"/>
      <c r="C58" s="26" t="s">
        <v>36</v>
      </c>
      <c r="D58" s="115" t="s">
        <v>72</v>
      </c>
      <c r="E58" s="116"/>
      <c r="F58" s="116"/>
      <c r="G58" s="117"/>
      <c r="H58" s="45">
        <v>300000</v>
      </c>
      <c r="I58" s="40">
        <v>23904</v>
      </c>
      <c r="J58" s="4">
        <f t="shared" si="3"/>
        <v>7.9680000000000001E-2</v>
      </c>
    </row>
    <row r="59" spans="1:11" ht="31.5" customHeight="1" x14ac:dyDescent="0.25">
      <c r="A59" s="14" t="s">
        <v>31</v>
      </c>
      <c r="B59" s="14"/>
      <c r="C59" s="15"/>
      <c r="D59" s="79" t="s">
        <v>62</v>
      </c>
      <c r="E59" s="79"/>
      <c r="F59" s="79"/>
      <c r="G59" s="79"/>
      <c r="H59" s="45">
        <v>0</v>
      </c>
      <c r="I59" s="40">
        <v>0</v>
      </c>
      <c r="J59" s="4" t="e">
        <f t="shared" si="3"/>
        <v>#DIV/0!</v>
      </c>
    </row>
    <row r="60" spans="1:11" x14ac:dyDescent="0.25">
      <c r="A60" s="70" t="s">
        <v>48</v>
      </c>
      <c r="B60" s="70"/>
      <c r="C60" s="70"/>
      <c r="D60" s="71" t="s">
        <v>49</v>
      </c>
      <c r="E60" s="72"/>
      <c r="F60" s="72"/>
      <c r="G60" s="73"/>
      <c r="H60" s="39">
        <f>H61+H63+H64+H65+H66+H67+H70+H71+H62+H68</f>
        <v>7618935.8500000006</v>
      </c>
      <c r="I60" s="39">
        <f>I61+I63+I64+I65+I66+I67+I70+I71+I62</f>
        <v>1702168.5699999998</v>
      </c>
      <c r="J60" s="4">
        <f>I60/H60</f>
        <v>0.22341290220995885</v>
      </c>
    </row>
    <row r="61" spans="1:11" x14ac:dyDescent="0.25">
      <c r="A61" s="78" t="s">
        <v>3</v>
      </c>
      <c r="B61" s="78"/>
      <c r="C61" s="78"/>
      <c r="D61" s="79" t="s">
        <v>4</v>
      </c>
      <c r="E61" s="79"/>
      <c r="F61" s="79"/>
      <c r="G61" s="79"/>
      <c r="H61" s="40">
        <v>4822442.03</v>
      </c>
      <c r="I61" s="40">
        <v>1420940.66</v>
      </c>
      <c r="J61" s="4">
        <f>I61/H61*100%</f>
        <v>0.29465168293583405</v>
      </c>
      <c r="K61" s="23"/>
    </row>
    <row r="62" spans="1:11" x14ac:dyDescent="0.25">
      <c r="A62" s="33" t="s">
        <v>75</v>
      </c>
      <c r="B62" s="33"/>
      <c r="C62" s="33"/>
      <c r="D62" s="87" t="s">
        <v>76</v>
      </c>
      <c r="E62" s="88"/>
      <c r="F62" s="88"/>
      <c r="G62" s="89"/>
      <c r="H62" s="40">
        <v>0</v>
      </c>
      <c r="I62" s="40">
        <v>0</v>
      </c>
      <c r="J62" s="4">
        <v>0</v>
      </c>
    </row>
    <row r="63" spans="1:11" x14ac:dyDescent="0.25">
      <c r="A63" s="78" t="s">
        <v>5</v>
      </c>
      <c r="B63" s="78"/>
      <c r="C63" s="78"/>
      <c r="D63" s="79" t="s">
        <v>6</v>
      </c>
      <c r="E63" s="79"/>
      <c r="F63" s="79"/>
      <c r="G63" s="79"/>
      <c r="H63" s="40">
        <v>1598635.66</v>
      </c>
      <c r="I63" s="40">
        <v>31611.95</v>
      </c>
      <c r="J63" s="4">
        <f t="shared" ref="J63:J81" si="4">I63/H63</f>
        <v>1.9774330568855195E-2</v>
      </c>
    </row>
    <row r="64" spans="1:11" x14ac:dyDescent="0.25">
      <c r="A64" s="78" t="s">
        <v>7</v>
      </c>
      <c r="B64" s="78"/>
      <c r="C64" s="78"/>
      <c r="D64" s="79" t="s">
        <v>8</v>
      </c>
      <c r="E64" s="79"/>
      <c r="F64" s="79"/>
      <c r="G64" s="79"/>
      <c r="H64" s="40">
        <v>17460</v>
      </c>
      <c r="I64" s="40">
        <v>0</v>
      </c>
      <c r="J64" s="4">
        <f>I64/H64*100%</f>
        <v>0</v>
      </c>
    </row>
    <row r="65" spans="1:11" x14ac:dyDescent="0.25">
      <c r="A65" s="78" t="s">
        <v>11</v>
      </c>
      <c r="B65" s="78"/>
      <c r="C65" s="78"/>
      <c r="D65" s="79" t="s">
        <v>12</v>
      </c>
      <c r="E65" s="79"/>
      <c r="F65" s="79"/>
      <c r="G65" s="79"/>
      <c r="H65" s="40">
        <v>830148.97</v>
      </c>
      <c r="I65" s="40">
        <v>138087.04000000001</v>
      </c>
      <c r="J65" s="4">
        <f t="shared" si="4"/>
        <v>0.16634007267394429</v>
      </c>
    </row>
    <row r="66" spans="1:11" x14ac:dyDescent="0.25">
      <c r="A66" s="78" t="s">
        <v>17</v>
      </c>
      <c r="B66" s="78"/>
      <c r="C66" s="78"/>
      <c r="D66" s="79" t="s">
        <v>18</v>
      </c>
      <c r="E66" s="79"/>
      <c r="F66" s="79"/>
      <c r="G66" s="79"/>
      <c r="H66" s="40">
        <v>99361.42</v>
      </c>
      <c r="I66" s="40">
        <v>0</v>
      </c>
      <c r="J66" s="4">
        <f>I66/H66*100%</f>
        <v>0</v>
      </c>
    </row>
    <row r="67" spans="1:11" x14ac:dyDescent="0.25">
      <c r="A67" s="78" t="s">
        <v>19</v>
      </c>
      <c r="B67" s="78"/>
      <c r="C67" s="78"/>
      <c r="D67" s="79" t="s">
        <v>20</v>
      </c>
      <c r="E67" s="79"/>
      <c r="F67" s="79"/>
      <c r="G67" s="79"/>
      <c r="H67" s="40">
        <v>174090.78</v>
      </c>
      <c r="I67" s="40">
        <v>110000</v>
      </c>
      <c r="J67" s="4">
        <f>I67/H67*100%</f>
        <v>0.6318542544297866</v>
      </c>
    </row>
    <row r="68" spans="1:11" x14ac:dyDescent="0.25">
      <c r="A68" s="55" t="s">
        <v>21</v>
      </c>
      <c r="B68" s="55"/>
      <c r="C68" s="55"/>
      <c r="D68" s="56" t="s">
        <v>91</v>
      </c>
      <c r="E68" s="57"/>
      <c r="F68" s="57"/>
      <c r="G68" s="58"/>
      <c r="H68" s="40">
        <v>35796.99</v>
      </c>
      <c r="I68" s="40">
        <v>0</v>
      </c>
      <c r="J68" s="4"/>
    </row>
    <row r="69" spans="1:11" x14ac:dyDescent="0.25">
      <c r="A69" s="55" t="s">
        <v>47</v>
      </c>
      <c r="B69" s="55"/>
      <c r="C69" s="55"/>
      <c r="D69" s="56" t="s">
        <v>92</v>
      </c>
      <c r="E69" s="57"/>
      <c r="F69" s="57"/>
      <c r="G69" s="58"/>
      <c r="H69" s="40"/>
      <c r="I69" s="40"/>
      <c r="J69" s="4"/>
    </row>
    <row r="70" spans="1:11" x14ac:dyDescent="0.25">
      <c r="A70" s="78" t="s">
        <v>68</v>
      </c>
      <c r="B70" s="78"/>
      <c r="C70" s="78"/>
      <c r="D70" s="114" t="s">
        <v>93</v>
      </c>
      <c r="E70" s="114"/>
      <c r="F70" s="114"/>
      <c r="G70" s="114"/>
      <c r="H70" s="40">
        <v>41000</v>
      </c>
      <c r="I70" s="40">
        <v>1528.92</v>
      </c>
      <c r="J70" s="4">
        <f>I70/H70</f>
        <v>3.7290731707317074E-2</v>
      </c>
    </row>
    <row r="71" spans="1:11" ht="21.75" customHeight="1" x14ac:dyDescent="0.25">
      <c r="A71" s="25">
        <v>343</v>
      </c>
      <c r="D71" s="59" t="s">
        <v>72</v>
      </c>
      <c r="E71" s="60"/>
      <c r="F71" s="60"/>
      <c r="G71" s="61"/>
      <c r="H71" s="42">
        <v>0</v>
      </c>
      <c r="I71" s="42">
        <v>0</v>
      </c>
      <c r="J71" s="4">
        <v>0</v>
      </c>
    </row>
    <row r="72" spans="1:11" x14ac:dyDescent="0.25">
      <c r="A72" s="70" t="s">
        <v>52</v>
      </c>
      <c r="B72" s="70"/>
      <c r="C72" s="70"/>
      <c r="D72" s="98" t="s">
        <v>53</v>
      </c>
      <c r="E72" s="98"/>
      <c r="F72" s="98"/>
      <c r="G72" s="98"/>
      <c r="H72" s="39">
        <f>H73</f>
        <v>228133.8</v>
      </c>
      <c r="I72" s="39">
        <f>I73</f>
        <v>35836.28</v>
      </c>
      <c r="J72" s="4">
        <f>I72/H72</f>
        <v>0.15708448287803034</v>
      </c>
    </row>
    <row r="73" spans="1:11" x14ac:dyDescent="0.25">
      <c r="A73" s="78" t="s">
        <v>54</v>
      </c>
      <c r="B73" s="78"/>
      <c r="C73" s="78"/>
      <c r="D73" s="79" t="s">
        <v>55</v>
      </c>
      <c r="E73" s="79"/>
      <c r="F73" s="79"/>
      <c r="G73" s="79"/>
      <c r="H73" s="40">
        <v>228133.8</v>
      </c>
      <c r="I73" s="40">
        <v>35836.28</v>
      </c>
      <c r="J73" s="4">
        <f>I73/H73</f>
        <v>0.15708448287803034</v>
      </c>
    </row>
    <row r="74" spans="1:11" x14ac:dyDescent="0.25">
      <c r="A74" s="70" t="s">
        <v>50</v>
      </c>
      <c r="B74" s="70"/>
      <c r="C74" s="70"/>
      <c r="D74" s="98" t="s">
        <v>59</v>
      </c>
      <c r="E74" s="98"/>
      <c r="F74" s="98"/>
      <c r="G74" s="98"/>
      <c r="H74" s="39">
        <f>H75+H76+H78+H81+H83+H84+H86+H77+H82+H85</f>
        <v>3334878.7</v>
      </c>
      <c r="I74" s="39">
        <f>I75+I76+I78+I81+I83+I84+I77+I82+I86</f>
        <v>516673.80999999994</v>
      </c>
      <c r="J74" s="4">
        <f t="shared" si="4"/>
        <v>0.15493031575631219</v>
      </c>
      <c r="K74" s="23"/>
    </row>
    <row r="75" spans="1:11" x14ac:dyDescent="0.25">
      <c r="A75" s="78" t="s">
        <v>3</v>
      </c>
      <c r="B75" s="78"/>
      <c r="C75" s="78"/>
      <c r="D75" s="79" t="s">
        <v>4</v>
      </c>
      <c r="E75" s="79"/>
      <c r="F75" s="79"/>
      <c r="G75" s="79"/>
      <c r="H75" s="40">
        <v>1998300</v>
      </c>
      <c r="I75" s="41">
        <v>490086.73</v>
      </c>
      <c r="J75" s="4">
        <f>I75/H75*100%</f>
        <v>0.24525182905469647</v>
      </c>
    </row>
    <row r="76" spans="1:11" x14ac:dyDescent="0.25">
      <c r="A76" s="78" t="s">
        <v>5</v>
      </c>
      <c r="B76" s="78"/>
      <c r="C76" s="78"/>
      <c r="D76" s="79" t="s">
        <v>6</v>
      </c>
      <c r="E76" s="79"/>
      <c r="F76" s="79"/>
      <c r="G76" s="79"/>
      <c r="H76" s="40">
        <v>614775</v>
      </c>
      <c r="I76" s="40">
        <v>739.16</v>
      </c>
      <c r="J76" s="4">
        <f t="shared" si="4"/>
        <v>1.202326054247489E-3</v>
      </c>
    </row>
    <row r="77" spans="1:11" x14ac:dyDescent="0.25">
      <c r="A77" s="78" t="s">
        <v>7</v>
      </c>
      <c r="B77" s="78"/>
      <c r="C77" s="78"/>
      <c r="D77" s="79" t="s">
        <v>8</v>
      </c>
      <c r="E77" s="79"/>
      <c r="F77" s="79"/>
      <c r="G77" s="79"/>
      <c r="H77" s="40">
        <v>17460</v>
      </c>
      <c r="I77" s="40">
        <v>1455</v>
      </c>
      <c r="J77" s="4">
        <f>I77/H77*100%</f>
        <v>8.3333333333333329E-2</v>
      </c>
    </row>
    <row r="78" spans="1:11" x14ac:dyDescent="0.25">
      <c r="A78" s="78" t="s">
        <v>11</v>
      </c>
      <c r="B78" s="78"/>
      <c r="C78" s="78"/>
      <c r="D78" s="79" t="s">
        <v>12</v>
      </c>
      <c r="E78" s="79"/>
      <c r="F78" s="79"/>
      <c r="G78" s="79"/>
      <c r="H78" s="40">
        <v>411630.7</v>
      </c>
      <c r="I78" s="40">
        <v>19992.919999999998</v>
      </c>
      <c r="J78" s="4">
        <f t="shared" si="4"/>
        <v>4.8570041058647949E-2</v>
      </c>
    </row>
    <row r="79" spans="1:11" x14ac:dyDescent="0.25">
      <c r="A79" s="95" t="s">
        <v>13</v>
      </c>
      <c r="B79" s="101"/>
      <c r="C79" s="102"/>
      <c r="D79" s="56" t="s">
        <v>14</v>
      </c>
      <c r="E79" s="57"/>
      <c r="F79" s="57"/>
      <c r="G79" s="58"/>
      <c r="H79" s="40">
        <v>316630.7</v>
      </c>
      <c r="I79" s="40">
        <v>5247.57</v>
      </c>
      <c r="J79" s="4">
        <f t="shared" si="4"/>
        <v>1.6573156045828784E-2</v>
      </c>
    </row>
    <row r="80" spans="1:11" x14ac:dyDescent="0.25">
      <c r="A80" s="95" t="s">
        <v>15</v>
      </c>
      <c r="B80" s="101"/>
      <c r="C80" s="102"/>
      <c r="D80" s="56" t="s">
        <v>16</v>
      </c>
      <c r="E80" s="57"/>
      <c r="F80" s="57"/>
      <c r="G80" s="58"/>
      <c r="H80" s="40">
        <v>95000</v>
      </c>
      <c r="I80" s="40">
        <v>17009.490000000002</v>
      </c>
      <c r="J80" s="4">
        <f t="shared" si="4"/>
        <v>0.17904726315789476</v>
      </c>
    </row>
    <row r="81" spans="1:13" x14ac:dyDescent="0.25">
      <c r="A81" s="78" t="s">
        <v>17</v>
      </c>
      <c r="B81" s="78"/>
      <c r="C81" s="78"/>
      <c r="D81" s="79" t="s">
        <v>18</v>
      </c>
      <c r="E81" s="79"/>
      <c r="F81" s="79"/>
      <c r="G81" s="79"/>
      <c r="H81" s="40">
        <v>183349</v>
      </c>
      <c r="I81" s="40">
        <v>0</v>
      </c>
      <c r="J81" s="4">
        <f t="shared" si="4"/>
        <v>0</v>
      </c>
    </row>
    <row r="82" spans="1:13" x14ac:dyDescent="0.25">
      <c r="A82" s="78" t="s">
        <v>19</v>
      </c>
      <c r="B82" s="78"/>
      <c r="C82" s="78"/>
      <c r="D82" s="79" t="s">
        <v>20</v>
      </c>
      <c r="E82" s="79"/>
      <c r="F82" s="79"/>
      <c r="G82" s="79"/>
      <c r="H82" s="40">
        <v>49364</v>
      </c>
      <c r="I82" s="40">
        <v>4400</v>
      </c>
      <c r="J82" s="4">
        <v>0</v>
      </c>
    </row>
    <row r="83" spans="1:13" ht="15" customHeight="1" x14ac:dyDescent="0.25">
      <c r="A83" s="95" t="s">
        <v>38</v>
      </c>
      <c r="B83" s="96"/>
      <c r="C83" s="97"/>
      <c r="D83" s="56" t="s">
        <v>51</v>
      </c>
      <c r="E83" s="99"/>
      <c r="F83" s="99"/>
      <c r="G83" s="100"/>
      <c r="H83" s="40">
        <v>0</v>
      </c>
      <c r="I83" s="40">
        <v>0</v>
      </c>
      <c r="J83" s="4">
        <v>0.33850000000000002</v>
      </c>
    </row>
    <row r="84" spans="1:13" ht="15" customHeight="1" x14ac:dyDescent="0.25">
      <c r="A84" s="95" t="s">
        <v>47</v>
      </c>
      <c r="B84" s="96"/>
      <c r="C84" s="97"/>
      <c r="D84" s="56" t="s">
        <v>25</v>
      </c>
      <c r="E84" s="99"/>
      <c r="F84" s="99"/>
      <c r="G84" s="100"/>
      <c r="H84" s="40">
        <v>0</v>
      </c>
      <c r="I84" s="40">
        <v>0</v>
      </c>
      <c r="J84" s="4">
        <v>0.33850000000000002</v>
      </c>
    </row>
    <row r="85" spans="1:13" ht="15" customHeight="1" x14ac:dyDescent="0.25">
      <c r="A85" s="50" t="s">
        <v>68</v>
      </c>
      <c r="B85" s="53"/>
      <c r="C85" s="54"/>
      <c r="D85" s="56" t="s">
        <v>86</v>
      </c>
      <c r="E85" s="107"/>
      <c r="F85" s="107"/>
      <c r="G85" s="108"/>
      <c r="H85" s="40">
        <v>0</v>
      </c>
      <c r="I85" s="40">
        <v>0</v>
      </c>
      <c r="J85" s="4">
        <v>0</v>
      </c>
    </row>
    <row r="86" spans="1:13" ht="36" customHeight="1" x14ac:dyDescent="0.25">
      <c r="A86" s="78" t="s">
        <v>31</v>
      </c>
      <c r="B86" s="78"/>
      <c r="C86" s="78"/>
      <c r="D86" s="79" t="s">
        <v>32</v>
      </c>
      <c r="E86" s="79"/>
      <c r="F86" s="79"/>
      <c r="G86" s="79"/>
      <c r="H86" s="40">
        <v>60000</v>
      </c>
      <c r="I86" s="40">
        <v>0</v>
      </c>
      <c r="J86" s="4">
        <v>0</v>
      </c>
    </row>
    <row r="87" spans="1:13" ht="15" customHeight="1" x14ac:dyDescent="0.25">
      <c r="A87" s="92"/>
      <c r="B87" s="92"/>
      <c r="C87" s="92"/>
      <c r="D87" s="94" t="s">
        <v>56</v>
      </c>
      <c r="E87" s="94"/>
      <c r="F87" s="94"/>
      <c r="G87" s="94"/>
      <c r="H87" s="40"/>
      <c r="I87" s="40"/>
      <c r="J87" s="4"/>
      <c r="K87" s="37"/>
      <c r="L87" s="37"/>
      <c r="M87" s="37"/>
    </row>
    <row r="88" spans="1:13" ht="15.75" customHeight="1" x14ac:dyDescent="0.25">
      <c r="A88" s="93"/>
      <c r="B88" s="93"/>
      <c r="C88" s="93"/>
      <c r="D88" s="94"/>
      <c r="E88" s="94"/>
      <c r="F88" s="94"/>
      <c r="G88" s="94"/>
      <c r="H88" s="39">
        <v>85451905.189999998</v>
      </c>
      <c r="I88" s="39">
        <v>18318388.859999999</v>
      </c>
      <c r="J88" s="4">
        <f>I88/H88*100%</f>
        <v>0.21437074830888272</v>
      </c>
      <c r="K88" s="37"/>
      <c r="L88" s="37"/>
      <c r="M88" s="37"/>
    </row>
    <row r="89" spans="1:13" ht="42" customHeight="1" x14ac:dyDescent="0.25">
      <c r="A89" s="5"/>
      <c r="B89" s="5"/>
      <c r="C89" s="5"/>
      <c r="D89" s="5"/>
      <c r="E89" s="5"/>
      <c r="F89" s="5"/>
      <c r="G89" s="5"/>
      <c r="H89" s="2" t="s">
        <v>57</v>
      </c>
      <c r="I89" s="5"/>
      <c r="J89" s="5"/>
      <c r="K89" s="37"/>
      <c r="L89" s="37"/>
      <c r="M89" s="37"/>
    </row>
    <row r="90" spans="1:13" ht="65.25" customHeight="1" x14ac:dyDescent="0.25">
      <c r="A90" s="3"/>
      <c r="B90" s="3"/>
      <c r="C90" s="3"/>
      <c r="D90" s="77" t="s">
        <v>58</v>
      </c>
      <c r="E90" s="77"/>
      <c r="F90" s="77"/>
      <c r="G90" s="77"/>
      <c r="H90" s="40">
        <v>1698404.17</v>
      </c>
      <c r="I90" s="40">
        <v>777213.06</v>
      </c>
      <c r="J90" s="3"/>
      <c r="K90" s="37"/>
      <c r="L90" s="37"/>
      <c r="M90" s="37"/>
    </row>
    <row r="91" spans="1:13" ht="68.25" customHeight="1" x14ac:dyDescent="0.25">
      <c r="A91" s="67" t="s">
        <v>90</v>
      </c>
      <c r="B91" s="68"/>
      <c r="C91" s="68"/>
      <c r="D91" s="68"/>
      <c r="E91" s="68"/>
      <c r="F91" s="68"/>
      <c r="G91" s="68"/>
      <c r="H91" s="68"/>
      <c r="I91" s="68"/>
      <c r="J91" s="68"/>
      <c r="K91" s="37"/>
      <c r="L91" s="37"/>
      <c r="M91" s="37"/>
    </row>
    <row r="92" spans="1:13" ht="36.75" customHeight="1" x14ac:dyDescent="0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</row>
    <row r="93" spans="1:13" ht="29.25" customHeight="1" x14ac:dyDescent="0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</row>
    <row r="94" spans="1:13" ht="8.25" customHeight="1" x14ac:dyDescent="0.25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</row>
    <row r="95" spans="1:13" x14ac:dyDescent="0.25">
      <c r="A95" s="37"/>
      <c r="B95" s="37"/>
      <c r="C95" s="37"/>
      <c r="D95" s="37"/>
      <c r="E95" s="37"/>
      <c r="F95" s="37"/>
      <c r="G95" s="37"/>
      <c r="H95" s="37"/>
      <c r="I95" s="37"/>
      <c r="J95" s="37"/>
    </row>
    <row r="96" spans="1:13" x14ac:dyDescent="0.25">
      <c r="A96" s="37"/>
      <c r="B96" s="37"/>
      <c r="C96" s="37"/>
      <c r="D96" s="37"/>
      <c r="E96" s="37"/>
      <c r="F96" s="37"/>
      <c r="G96" s="37"/>
      <c r="H96" s="37"/>
      <c r="I96" s="37"/>
      <c r="J96" s="37"/>
    </row>
    <row r="97" spans="1:12" x14ac:dyDescent="0.25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8"/>
      <c r="L97" s="38"/>
    </row>
    <row r="98" spans="1:12" x14ac:dyDescent="0.25">
      <c r="A98" s="37"/>
      <c r="B98" s="37"/>
      <c r="C98" s="37"/>
      <c r="D98" s="37"/>
      <c r="E98" s="37"/>
      <c r="F98" s="37"/>
      <c r="G98" s="37"/>
      <c r="H98" s="37"/>
      <c r="I98" s="37"/>
      <c r="J98" s="37"/>
    </row>
    <row r="100" spans="1:12" x14ac:dyDescent="0.25">
      <c r="A100" s="11"/>
      <c r="B100" s="11"/>
      <c r="C100" s="11"/>
      <c r="D100" s="10"/>
      <c r="E100" s="10"/>
      <c r="F100" s="10"/>
      <c r="G100" s="12"/>
      <c r="H100" s="13"/>
      <c r="I100" s="13"/>
      <c r="J100" s="11"/>
    </row>
    <row r="101" spans="1:12" x14ac:dyDescent="0.25">
      <c r="A101" s="38" t="s">
        <v>77</v>
      </c>
      <c r="B101" s="38"/>
      <c r="C101" s="38"/>
      <c r="D101" s="38"/>
      <c r="E101" s="38"/>
      <c r="F101" s="38"/>
      <c r="G101" s="38"/>
      <c r="H101" s="118" t="s">
        <v>94</v>
      </c>
      <c r="I101" s="118"/>
      <c r="J101" s="38"/>
    </row>
  </sheetData>
  <mergeCells count="138">
    <mergeCell ref="H101:I101"/>
    <mergeCell ref="D85:G85"/>
    <mergeCell ref="D53:G53"/>
    <mergeCell ref="A65:C65"/>
    <mergeCell ref="D65:G65"/>
    <mergeCell ref="A31:C31"/>
    <mergeCell ref="D31:G31"/>
    <mergeCell ref="D46:G46"/>
    <mergeCell ref="A37:C37"/>
    <mergeCell ref="D37:G37"/>
    <mergeCell ref="A81:C81"/>
    <mergeCell ref="D81:G81"/>
    <mergeCell ref="A78:C78"/>
    <mergeCell ref="A67:C67"/>
    <mergeCell ref="A84:C84"/>
    <mergeCell ref="D84:G84"/>
    <mergeCell ref="A76:C76"/>
    <mergeCell ref="D76:G76"/>
    <mergeCell ref="D78:G78"/>
    <mergeCell ref="D70:G70"/>
    <mergeCell ref="A75:C75"/>
    <mergeCell ref="D75:G75"/>
    <mergeCell ref="A80:C80"/>
    <mergeCell ref="D80:G80"/>
    <mergeCell ref="D58:G58"/>
    <mergeCell ref="D14:G14"/>
    <mergeCell ref="D35:G35"/>
    <mergeCell ref="D47:G47"/>
    <mergeCell ref="D62:G62"/>
    <mergeCell ref="A43:C43"/>
    <mergeCell ref="D43:G43"/>
    <mergeCell ref="A45:C45"/>
    <mergeCell ref="A56:C56"/>
    <mergeCell ref="D56:G56"/>
    <mergeCell ref="A48:C48"/>
    <mergeCell ref="D48:G48"/>
    <mergeCell ref="A49:C49"/>
    <mergeCell ref="D49:G49"/>
    <mergeCell ref="A38:C38"/>
    <mergeCell ref="D38:G38"/>
    <mergeCell ref="A34:C34"/>
    <mergeCell ref="A32:C32"/>
    <mergeCell ref="D32:G32"/>
    <mergeCell ref="D34:G34"/>
    <mergeCell ref="A36:C36"/>
    <mergeCell ref="D36:G36"/>
    <mergeCell ref="A40:C40"/>
    <mergeCell ref="D40:G40"/>
    <mergeCell ref="D52:G52"/>
    <mergeCell ref="F1:J1"/>
    <mergeCell ref="A72:C72"/>
    <mergeCell ref="D72:G72"/>
    <mergeCell ref="A73:C73"/>
    <mergeCell ref="D73:G73"/>
    <mergeCell ref="A66:C66"/>
    <mergeCell ref="D66:G66"/>
    <mergeCell ref="D67:G67"/>
    <mergeCell ref="A70:C70"/>
    <mergeCell ref="A41:C41"/>
    <mergeCell ref="D41:G41"/>
    <mergeCell ref="A42:C42"/>
    <mergeCell ref="D42:G42"/>
    <mergeCell ref="A39:C39"/>
    <mergeCell ref="D39:G39"/>
    <mergeCell ref="A54:C54"/>
    <mergeCell ref="D50:G50"/>
    <mergeCell ref="D44:G44"/>
    <mergeCell ref="A33:C33"/>
    <mergeCell ref="D33:G33"/>
    <mergeCell ref="A30:C30"/>
    <mergeCell ref="D30:G30"/>
    <mergeCell ref="A29:C29"/>
    <mergeCell ref="D29:G29"/>
    <mergeCell ref="D90:G90"/>
    <mergeCell ref="A87:C88"/>
    <mergeCell ref="D87:G88"/>
    <mergeCell ref="D59:G59"/>
    <mergeCell ref="A63:C63"/>
    <mergeCell ref="D63:G63"/>
    <mergeCell ref="A64:C64"/>
    <mergeCell ref="D64:G64"/>
    <mergeCell ref="A60:C60"/>
    <mergeCell ref="D60:G60"/>
    <mergeCell ref="A61:C61"/>
    <mergeCell ref="D61:G61"/>
    <mergeCell ref="A77:C77"/>
    <mergeCell ref="D77:G77"/>
    <mergeCell ref="A86:C86"/>
    <mergeCell ref="D86:G86"/>
    <mergeCell ref="A82:C82"/>
    <mergeCell ref="D82:G82"/>
    <mergeCell ref="A83:C83"/>
    <mergeCell ref="A74:C74"/>
    <mergeCell ref="D74:G74"/>
    <mergeCell ref="D83:G83"/>
    <mergeCell ref="A79:C79"/>
    <mergeCell ref="D79:G79"/>
    <mergeCell ref="D21:G21"/>
    <mergeCell ref="A22:C22"/>
    <mergeCell ref="D22:G22"/>
    <mergeCell ref="D54:G54"/>
    <mergeCell ref="D55:G55"/>
    <mergeCell ref="D51:G51"/>
    <mergeCell ref="D45:G45"/>
    <mergeCell ref="A18:C18"/>
    <mergeCell ref="D18:G18"/>
    <mergeCell ref="A19:C19"/>
    <mergeCell ref="D19:G19"/>
    <mergeCell ref="A20:C20"/>
    <mergeCell ref="D20:G20"/>
    <mergeCell ref="A23:C23"/>
    <mergeCell ref="D27:G27"/>
    <mergeCell ref="D25:G25"/>
    <mergeCell ref="D26:G26"/>
    <mergeCell ref="D68:G68"/>
    <mergeCell ref="D69:G69"/>
    <mergeCell ref="D71:G71"/>
    <mergeCell ref="H2:J2"/>
    <mergeCell ref="H3:J3"/>
    <mergeCell ref="H4:J4"/>
    <mergeCell ref="A7:J7"/>
    <mergeCell ref="H5:J5"/>
    <mergeCell ref="A91:J91"/>
    <mergeCell ref="A10:I10"/>
    <mergeCell ref="A12:C12"/>
    <mergeCell ref="D12:G12"/>
    <mergeCell ref="A11:C11"/>
    <mergeCell ref="D11:G11"/>
    <mergeCell ref="A51:C51"/>
    <mergeCell ref="A16:C16"/>
    <mergeCell ref="D16:G16"/>
    <mergeCell ref="A17:C17"/>
    <mergeCell ref="D17:G17"/>
    <mergeCell ref="A13:C13"/>
    <mergeCell ref="D13:G13"/>
    <mergeCell ref="A15:C15"/>
    <mergeCell ref="D15:G15"/>
    <mergeCell ref="A21:C21"/>
  </mergeCells>
  <pageMargins left="0.70866141732283472" right="0.70866141732283472" top="0.74803149606299213" bottom="0.74803149606299213" header="0.31496062992125984" footer="0.31496062992125984"/>
  <pageSetup paperSize="9" scale="9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2024-05-08T12:47:02Z</dcterms:modified>
</cp:coreProperties>
</file>