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8_{838D1A64-ADA3-45DC-AD3E-544FC00D9E55}" xr6:coauthVersionLast="37" xr6:coauthVersionMax="37" xr10:uidLastSave="{00000000-0000-0000-0000-000000000000}"/>
  <bookViews>
    <workbookView xWindow="0" yWindow="0" windowWidth="15360" windowHeight="8130" xr2:uid="{00000000-000D-0000-FFFF-FFFF00000000}"/>
  </bookViews>
  <sheets>
    <sheet name="Лист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2" i="1" l="1"/>
  <c r="H92" i="1"/>
  <c r="I12" i="1"/>
  <c r="J23" i="1"/>
  <c r="H37" i="1"/>
  <c r="I37" i="1"/>
  <c r="J40" i="1"/>
  <c r="H42" i="1"/>
  <c r="I42" i="1"/>
  <c r="J44" i="1"/>
  <c r="I47" i="1"/>
  <c r="H47" i="1"/>
  <c r="J62" i="1"/>
  <c r="J51" i="1"/>
  <c r="I63" i="1" l="1"/>
  <c r="I77" i="1"/>
  <c r="H12" i="1" l="1"/>
  <c r="J26" i="1"/>
  <c r="H63" i="1" l="1"/>
  <c r="J55" i="1" l="1"/>
  <c r="H77" i="1" l="1"/>
  <c r="J66" i="1" l="1"/>
  <c r="J61" i="1"/>
  <c r="J79" i="1" l="1"/>
  <c r="I31" i="1" l="1"/>
  <c r="H31" i="1"/>
  <c r="J54" i="1" l="1"/>
  <c r="J80" i="1" l="1"/>
  <c r="J82" i="1"/>
  <c r="J83" i="1"/>
  <c r="I75" i="1"/>
  <c r="H75" i="1"/>
  <c r="J39" i="1" l="1"/>
  <c r="J34" i="1"/>
  <c r="J33" i="1"/>
  <c r="J32" i="1"/>
  <c r="J25" i="1"/>
  <c r="J22" i="1"/>
  <c r="J28" i="1"/>
  <c r="J21" i="1"/>
  <c r="J20" i="1"/>
  <c r="J12" i="1"/>
  <c r="J16" i="1"/>
  <c r="J15" i="1"/>
  <c r="J13" i="1"/>
  <c r="J18" i="1" l="1"/>
  <c r="J37" i="1"/>
  <c r="J31" i="1"/>
  <c r="J30" i="1"/>
  <c r="J70" i="1" l="1"/>
  <c r="J47" i="1" l="1"/>
  <c r="J59" i="1"/>
  <c r="J76" i="1" l="1"/>
  <c r="J75" i="1"/>
  <c r="J84" i="1"/>
  <c r="J81" i="1"/>
  <c r="J78" i="1"/>
  <c r="J73" i="1"/>
  <c r="J69" i="1"/>
  <c r="J68" i="1"/>
  <c r="J67" i="1"/>
  <c r="J64" i="1"/>
  <c r="J60" i="1"/>
  <c r="J53" i="1"/>
  <c r="J52" i="1"/>
  <c r="J50" i="1"/>
  <c r="J48" i="1"/>
  <c r="J45" i="1"/>
  <c r="J43" i="1"/>
  <c r="J38" i="1"/>
  <c r="J92" i="1" l="1"/>
  <c r="J77" i="1"/>
  <c r="J42" i="1"/>
  <c r="J63" i="1"/>
</calcChain>
</file>

<file path=xl/sharedStrings.xml><?xml version="1.0" encoding="utf-8"?>
<sst xmlns="http://schemas.openxmlformats.org/spreadsheetml/2006/main" count="173" uniqueCount="97">
  <si>
    <t>РАСХОДЫ</t>
  </si>
  <si>
    <t>0100</t>
  </si>
  <si>
    <t>ОБЩЕГОСУДАРСТВЕННЫЕ ВОПРОСЫ</t>
  </si>
  <si>
    <t>211</t>
  </si>
  <si>
    <t>в т.ч. заработная плата</t>
  </si>
  <si>
    <t>213</t>
  </si>
  <si>
    <t>начисление на оплату труда</t>
  </si>
  <si>
    <t>221</t>
  </si>
  <si>
    <t>услуги связи</t>
  </si>
  <si>
    <t>222</t>
  </si>
  <si>
    <t>транспортные расходы</t>
  </si>
  <si>
    <t>223</t>
  </si>
  <si>
    <t>коммунальные услуги-всего:</t>
  </si>
  <si>
    <t>223300</t>
  </si>
  <si>
    <t xml:space="preserve">в т.ч. оплата газа </t>
  </si>
  <si>
    <t>223500</t>
  </si>
  <si>
    <t xml:space="preserve">эл.энергия </t>
  </si>
  <si>
    <t>225</t>
  </si>
  <si>
    <t>работы,услуги по содержан.имущества</t>
  </si>
  <si>
    <t>226</t>
  </si>
  <si>
    <t>прочие работы, услуги</t>
  </si>
  <si>
    <t>262</t>
  </si>
  <si>
    <t>251</t>
  </si>
  <si>
    <t>перечисления другим бюджетам бюджетных</t>
  </si>
  <si>
    <t xml:space="preserve"> уплата налогов и сборов</t>
  </si>
  <si>
    <t>уплата пени</t>
  </si>
  <si>
    <t>310</t>
  </si>
  <si>
    <t>увеличение стоимости основных средств</t>
  </si>
  <si>
    <t>343</t>
  </si>
  <si>
    <t>000</t>
  </si>
  <si>
    <t>резервный фонд</t>
  </si>
  <si>
    <t>349</t>
  </si>
  <si>
    <t>увеличение стоимости матер. запасов</t>
  </si>
  <si>
    <t>0200</t>
  </si>
  <si>
    <t>НАЦИОНАЛЬНАЯ  ОБОРОНА</t>
  </si>
  <si>
    <t>транспортные услуги</t>
  </si>
  <si>
    <t>340</t>
  </si>
  <si>
    <t>0300</t>
  </si>
  <si>
    <t>291</t>
  </si>
  <si>
    <t>0400</t>
  </si>
  <si>
    <t>НАЦИОНАЛЬНАЯ  ЭКОНОМИКА</t>
  </si>
  <si>
    <t>0500</t>
  </si>
  <si>
    <t>ЖИЛИЩНО-КОММУНАЛЬНОЕ ХОЗ-ВО</t>
  </si>
  <si>
    <t xml:space="preserve">         211</t>
  </si>
  <si>
    <t>в том числе заработная плата</t>
  </si>
  <si>
    <t>начисления на оплату труда</t>
  </si>
  <si>
    <t>коммунальные услуги (эл.энергия,газ)</t>
  </si>
  <si>
    <t>292</t>
  </si>
  <si>
    <t>0800</t>
  </si>
  <si>
    <t>КУЛЬТУРА, СР-ВА МАССОВ. ИНФОРМ.</t>
  </si>
  <si>
    <t>1100</t>
  </si>
  <si>
    <t>уплата налогов и сборов</t>
  </si>
  <si>
    <t>1000</t>
  </si>
  <si>
    <t>СОЦИАЛЬНАЯ  ПОЛИТИКА</t>
  </si>
  <si>
    <t>263</t>
  </si>
  <si>
    <t>социальное пособие</t>
  </si>
  <si>
    <t>ВСЕГО  РАСХОДОВ</t>
  </si>
  <si>
    <t xml:space="preserve"> </t>
  </si>
  <si>
    <t>профицит+, дефицит-</t>
  </si>
  <si>
    <t>ФИЗКУЛЬТУРА И СПОРТ</t>
  </si>
  <si>
    <t xml:space="preserve">НАЦИОНАЛЬНАЯ БЕЗОПАСНОСТЬ И ПРАВООХРАНИТЕЛЬНАЯ ДЕЯТЕЛЬНОСТЬ  </t>
  </si>
  <si>
    <t>увеличение стоимости матер запасов(бензин)</t>
  </si>
  <si>
    <t>увеличение стоимости основных средств(МПЗ)</t>
  </si>
  <si>
    <t>увеличение стоимости ГСМ</t>
  </si>
  <si>
    <t>Увеличение стоимости прочих МЗ</t>
  </si>
  <si>
    <t>увеличение стоимости прочих МЗ однократного применения</t>
  </si>
  <si>
    <t>Уплата налогов, сборов и иных платежей</t>
  </si>
  <si>
    <t>Иные выплаты текущего характера физическим лицам</t>
  </si>
  <si>
    <t>346</t>
  </si>
  <si>
    <t>Пени</t>
  </si>
  <si>
    <t>исполнено с начала года</t>
  </si>
  <si>
    <t>% к году</t>
  </si>
  <si>
    <t>увеличение стоимости матер запасов(хозинвентарь)</t>
  </si>
  <si>
    <t>227</t>
  </si>
  <si>
    <t>прочие работы, услуги (автострахование ОСАГО)</t>
  </si>
  <si>
    <t>266</t>
  </si>
  <si>
    <t>Социальные пособия и компенсации персоналу в денежной форме</t>
  </si>
  <si>
    <t>Начальник  отд.экономики,финансов                                    Захарян Р.С.</t>
  </si>
  <si>
    <t>Иные выплаты текущего характера организациями</t>
  </si>
  <si>
    <t>Приложение №2</t>
  </si>
  <si>
    <t xml:space="preserve">                     к постановлению администрации </t>
  </si>
  <si>
    <t xml:space="preserve">                           муниципального образования</t>
  </si>
  <si>
    <t xml:space="preserve">              город Болохово Киреевского района</t>
  </si>
  <si>
    <t>рубля.</t>
  </si>
  <si>
    <t xml:space="preserve">            от ________________№______</t>
  </si>
  <si>
    <t>утвержденный план 2023 года</t>
  </si>
  <si>
    <t>увеличение стоимости матер. Запасов</t>
  </si>
  <si>
    <t>228</t>
  </si>
  <si>
    <t>Остаток на 01.01.2024 года   779720,34</t>
  </si>
  <si>
    <t xml:space="preserve">Остаток на лицевом счете: на 01.01.2024 г. –  779720,34руб., в том числе:
субсидии-0 Субвенции –0. Кредиты – 0,0 руб.целевые , не выясненые 0,0 
Безвозм.переч. – 0; Собственные средства – 723638,70руб. Народный бюджет 56081,64- тыс. руб.                        </t>
  </si>
  <si>
    <t>пособие по соц.пом. Населению</t>
  </si>
  <si>
    <t>пени</t>
  </si>
  <si>
    <t>запасов (хозинвентарь)</t>
  </si>
  <si>
    <t>Самарина Е.С.</t>
  </si>
  <si>
    <t>Расходы бюджета муниципального образования город Болохово Киреевского района на 01 октября 2024 года</t>
  </si>
  <si>
    <t>297</t>
  </si>
  <si>
    <t>увеличение о 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</si>
</sst>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%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4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lightTrellis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23">
    <xf numFmtId="0" fontId="0" fillId="0" borderId="0" xfId="0"/>
    <xf numFmtId="0" fontId="1" fillId="0" borderId="0" xfId="1"/>
    <xf numFmtId="0" fontId="4" fillId="2" borderId="2" xfId="1" applyFont="1" applyFill="1" applyBorder="1"/>
    <xf numFmtId="0" fontId="1" fillId="0" borderId="2" xfId="1" applyFont="1" applyBorder="1"/>
    <xf numFmtId="165" fontId="1" fillId="0" borderId="2" xfId="1" applyNumberFormat="1" applyFont="1" applyBorder="1"/>
    <xf numFmtId="0" fontId="1" fillId="2" borderId="2" xfId="1" applyFont="1" applyFill="1" applyBorder="1"/>
    <xf numFmtId="49" fontId="1" fillId="0" borderId="2" xfId="1" applyNumberFormat="1" applyFont="1" applyBorder="1" applyAlignment="1">
      <alignment horizontal="right"/>
    </xf>
    <xf numFmtId="0" fontId="1" fillId="0" borderId="2" xfId="1" applyFont="1" applyBorder="1" applyAlignment="1">
      <alignment horizontal="left"/>
    </xf>
    <xf numFmtId="49" fontId="4" fillId="0" borderId="4" xfId="1" applyNumberFormat="1" applyFont="1" applyBorder="1" applyAlignment="1">
      <alignment horizontal="left"/>
    </xf>
    <xf numFmtId="49" fontId="1" fillId="0" borderId="5" xfId="1" applyNumberFormat="1" applyFont="1" applyBorder="1" applyAlignment="1">
      <alignment horizontal="left"/>
    </xf>
    <xf numFmtId="0" fontId="4" fillId="0" borderId="0" xfId="1" applyFont="1" applyBorder="1" applyAlignment="1">
      <alignment horizontal="center"/>
    </xf>
    <xf numFmtId="0" fontId="4" fillId="0" borderId="0" xfId="1" applyFont="1" applyBorder="1"/>
    <xf numFmtId="0" fontId="4" fillId="0" borderId="0" xfId="1" applyFont="1" applyFill="1" applyBorder="1" applyAlignment="1">
      <alignment horizontal="center"/>
    </xf>
    <xf numFmtId="166" fontId="4" fillId="0" borderId="0" xfId="1" applyNumberFormat="1" applyFont="1" applyBorder="1"/>
    <xf numFmtId="49" fontId="1" fillId="0" borderId="2" xfId="1" applyNumberFormat="1" applyFont="1" applyBorder="1" applyAlignment="1">
      <alignment horizontal="right"/>
    </xf>
    <xf numFmtId="49" fontId="1" fillId="0" borderId="3" xfId="1" applyNumberFormat="1" applyFont="1" applyBorder="1" applyAlignment="1">
      <alignment horizontal="right"/>
    </xf>
    <xf numFmtId="0" fontId="1" fillId="0" borderId="4" xfId="1" applyFont="1" applyBorder="1" applyAlignment="1">
      <alignment horizontal="right"/>
    </xf>
    <xf numFmtId="0" fontId="1" fillId="0" borderId="5" xfId="1" applyFont="1" applyBorder="1" applyAlignment="1">
      <alignment horizontal="right"/>
    </xf>
    <xf numFmtId="0" fontId="1" fillId="0" borderId="6" xfId="1" applyFont="1" applyBorder="1" applyAlignment="1">
      <alignment horizontal="left"/>
    </xf>
    <xf numFmtId="0" fontId="1" fillId="0" borderId="2" xfId="1" applyFont="1" applyBorder="1" applyAlignment="1">
      <alignment horizontal="left"/>
    </xf>
    <xf numFmtId="2" fontId="7" fillId="0" borderId="4" xfId="0" applyNumberFormat="1" applyFont="1" applyBorder="1" applyAlignment="1">
      <alignment horizontal="right"/>
    </xf>
    <xf numFmtId="2" fontId="7" fillId="0" borderId="5" xfId="0" applyNumberFormat="1" applyFont="1" applyBorder="1" applyAlignment="1">
      <alignment horizontal="right"/>
    </xf>
    <xf numFmtId="0" fontId="0" fillId="0" borderId="2" xfId="0" applyBorder="1"/>
    <xf numFmtId="164" fontId="0" fillId="0" borderId="0" xfId="0" applyNumberFormat="1"/>
    <xf numFmtId="1" fontId="1" fillId="0" borderId="3" xfId="1" applyNumberFormat="1" applyFont="1" applyBorder="1" applyAlignment="1">
      <alignment horizontal="right"/>
    </xf>
    <xf numFmtId="0" fontId="7" fillId="0" borderId="0" xfId="0" applyFont="1"/>
    <xf numFmtId="49" fontId="1" fillId="0" borderId="2" xfId="1" applyNumberFormat="1" applyFont="1" applyBorder="1" applyAlignment="1">
      <alignment horizontal="right"/>
    </xf>
    <xf numFmtId="49" fontId="1" fillId="0" borderId="3" xfId="1" applyNumberFormat="1" applyFont="1" applyBorder="1" applyAlignment="1">
      <alignment horizontal="right"/>
    </xf>
    <xf numFmtId="49" fontId="1" fillId="0" borderId="4" xfId="1" applyNumberFormat="1" applyFont="1" applyBorder="1" applyAlignment="1">
      <alignment horizontal="right"/>
    </xf>
    <xf numFmtId="49" fontId="1" fillId="0" borderId="5" xfId="1" applyNumberFormat="1" applyFont="1" applyBorder="1" applyAlignment="1">
      <alignment horizontal="right"/>
    </xf>
    <xf numFmtId="0" fontId="3" fillId="0" borderId="2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/>
    </xf>
    <xf numFmtId="49" fontId="1" fillId="0" borderId="3" xfId="1" applyNumberFormat="1" applyFont="1" applyBorder="1" applyAlignment="1">
      <alignment horizontal="right"/>
    </xf>
    <xf numFmtId="49" fontId="1" fillId="0" borderId="2" xfId="1" applyNumberFormat="1" applyFont="1" applyBorder="1" applyAlignment="1">
      <alignment horizontal="right"/>
    </xf>
    <xf numFmtId="49" fontId="1" fillId="0" borderId="3" xfId="1" applyNumberFormat="1" applyFont="1" applyBorder="1" applyAlignment="1">
      <alignment horizontal="right"/>
    </xf>
    <xf numFmtId="49" fontId="1" fillId="0" borderId="4" xfId="1" applyNumberFormat="1" applyFont="1" applyBorder="1" applyAlignment="1">
      <alignment horizontal="right"/>
    </xf>
    <xf numFmtId="49" fontId="1" fillId="0" borderId="5" xfId="1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4" fillId="0" borderId="0" xfId="1" applyFont="1" applyAlignment="1">
      <alignment horizontal="left"/>
    </xf>
    <xf numFmtId="2" fontId="4" fillId="0" borderId="2" xfId="1" applyNumberFormat="1" applyFont="1" applyBorder="1"/>
    <xf numFmtId="2" fontId="1" fillId="0" borderId="2" xfId="1" applyNumberFormat="1" applyFont="1" applyBorder="1"/>
    <xf numFmtId="2" fontId="1" fillId="0" borderId="2" xfId="1" applyNumberFormat="1" applyFont="1" applyBorder="1" applyAlignment="1">
      <alignment horizontal="right"/>
    </xf>
    <xf numFmtId="2" fontId="1" fillId="0" borderId="11" xfId="1" applyNumberFormat="1" applyFont="1" applyFill="1" applyBorder="1"/>
    <xf numFmtId="2" fontId="1" fillId="0" borderId="2" xfId="1" applyNumberFormat="1" applyFont="1" applyBorder="1" applyAlignment="1"/>
    <xf numFmtId="0" fontId="0" fillId="0" borderId="2" xfId="0" applyBorder="1" applyAlignment="1"/>
    <xf numFmtId="2" fontId="1" fillId="0" borderId="5" xfId="1" applyNumberFormat="1" applyFont="1" applyBorder="1"/>
    <xf numFmtId="2" fontId="0" fillId="0" borderId="2" xfId="0" applyNumberFormat="1" applyBorder="1"/>
    <xf numFmtId="1" fontId="1" fillId="0" borderId="2" xfId="1" applyNumberFormat="1" applyFont="1" applyBorder="1" applyAlignment="1">
      <alignment horizontal="right"/>
    </xf>
    <xf numFmtId="2" fontId="7" fillId="0" borderId="2" xfId="0" applyNumberFormat="1" applyFont="1" applyBorder="1" applyAlignment="1">
      <alignment horizontal="right"/>
    </xf>
    <xf numFmtId="49" fontId="6" fillId="0" borderId="0" xfId="1" applyNumberFormat="1" applyFont="1" applyAlignment="1">
      <alignment horizontal="center" wrapText="1"/>
    </xf>
    <xf numFmtId="49" fontId="1" fillId="0" borderId="3" xfId="1" applyNumberFormat="1" applyFont="1" applyBorder="1" applyAlignment="1">
      <alignment horizontal="right"/>
    </xf>
    <xf numFmtId="49" fontId="1" fillId="0" borderId="4" xfId="1" applyNumberFormat="1" applyFont="1" applyBorder="1" applyAlignment="1">
      <alignment horizontal="right"/>
    </xf>
    <xf numFmtId="49" fontId="1" fillId="0" borderId="5" xfId="1" applyNumberFormat="1" applyFont="1" applyBorder="1" applyAlignment="1">
      <alignment horizontal="right"/>
    </xf>
    <xf numFmtId="0" fontId="7" fillId="0" borderId="4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49" fontId="1" fillId="0" borderId="2" xfId="1" applyNumberFormat="1" applyFont="1" applyBorder="1" applyAlignment="1">
      <alignment horizontal="right"/>
    </xf>
    <xf numFmtId="10" fontId="0" fillId="0" borderId="0" xfId="0" applyNumberFormat="1"/>
    <xf numFmtId="49" fontId="1" fillId="0" borderId="3" xfId="1" applyNumberFormat="1" applyFont="1" applyBorder="1" applyAlignment="1">
      <alignment horizontal="right"/>
    </xf>
    <xf numFmtId="0" fontId="1" fillId="0" borderId="4" xfId="1" applyFont="1" applyBorder="1" applyAlignment="1">
      <alignment horizontal="right"/>
    </xf>
    <xf numFmtId="0" fontId="1" fillId="0" borderId="5" xfId="1" applyFont="1" applyBorder="1" applyAlignment="1">
      <alignment horizontal="right"/>
    </xf>
    <xf numFmtId="0" fontId="1" fillId="0" borderId="8" xfId="1" applyFont="1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49" fontId="1" fillId="0" borderId="3" xfId="1" applyNumberFormat="1" applyFont="1" applyBorder="1" applyAlignment="1">
      <alignment horizontal="right"/>
    </xf>
    <xf numFmtId="49" fontId="1" fillId="0" borderId="4" xfId="1" applyNumberFormat="1" applyFont="1" applyBorder="1" applyAlignment="1">
      <alignment horizontal="right"/>
    </xf>
    <xf numFmtId="49" fontId="1" fillId="0" borderId="5" xfId="1" applyNumberFormat="1" applyFont="1" applyBorder="1" applyAlignment="1">
      <alignment horizontal="right"/>
    </xf>
    <xf numFmtId="0" fontId="1" fillId="0" borderId="3" xfId="1" applyFont="1" applyBorder="1" applyAlignment="1">
      <alignment horizontal="left"/>
    </xf>
    <xf numFmtId="0" fontId="1" fillId="0" borderId="4" xfId="1" applyFont="1" applyBorder="1" applyAlignment="1">
      <alignment horizontal="left"/>
    </xf>
    <xf numFmtId="0" fontId="1" fillId="0" borderId="5" xfId="1" applyFont="1" applyBorder="1" applyAlignment="1">
      <alignment horizontal="left"/>
    </xf>
    <xf numFmtId="0" fontId="4" fillId="0" borderId="0" xfId="1" applyFont="1" applyAlignment="1">
      <alignment horizontal="center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1" fillId="0" borderId="3" xfId="1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49" fontId="1" fillId="0" borderId="2" xfId="1" applyNumberFormat="1" applyFont="1" applyBorder="1" applyAlignment="1">
      <alignment horizontal="right"/>
    </xf>
    <xf numFmtId="0" fontId="1" fillId="0" borderId="2" xfId="1" applyFont="1" applyBorder="1" applyAlignment="1">
      <alignment horizontal="left"/>
    </xf>
    <xf numFmtId="49" fontId="4" fillId="0" borderId="2" xfId="1" applyNumberFormat="1" applyFont="1" applyBorder="1" applyAlignment="1">
      <alignment horizontal="left"/>
    </xf>
    <xf numFmtId="0" fontId="4" fillId="3" borderId="2" xfId="1" applyFont="1" applyFill="1" applyBorder="1" applyAlignment="1">
      <alignment horizontal="center"/>
    </xf>
    <xf numFmtId="0" fontId="1" fillId="3" borderId="3" xfId="1" applyFont="1" applyFill="1" applyBorder="1" applyAlignment="1">
      <alignment horizontal="left"/>
    </xf>
    <xf numFmtId="0" fontId="1" fillId="3" borderId="4" xfId="1" applyFont="1" applyFill="1" applyBorder="1" applyAlignment="1">
      <alignment horizontal="left"/>
    </xf>
    <xf numFmtId="0" fontId="1" fillId="3" borderId="5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wrapText="1"/>
    </xf>
    <xf numFmtId="0" fontId="4" fillId="3" borderId="4" xfId="1" applyFont="1" applyFill="1" applyBorder="1" applyAlignment="1">
      <alignment horizontal="center" wrapText="1"/>
    </xf>
    <xf numFmtId="0" fontId="4" fillId="3" borderId="5" xfId="1" applyFont="1" applyFill="1" applyBorder="1" applyAlignment="1">
      <alignment horizontal="center" wrapText="1"/>
    </xf>
    <xf numFmtId="0" fontId="7" fillId="0" borderId="4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4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1" fillId="0" borderId="6" xfId="1" applyFont="1" applyBorder="1" applyAlignment="1">
      <alignment horizontal="left"/>
    </xf>
    <xf numFmtId="0" fontId="10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1" fillId="0" borderId="4" xfId="1" applyFont="1" applyBorder="1" applyAlignment="1">
      <alignment horizontal="right"/>
    </xf>
    <xf numFmtId="0" fontId="1" fillId="0" borderId="5" xfId="1" applyFont="1" applyBorder="1" applyAlignment="1">
      <alignment horizontal="right"/>
    </xf>
    <xf numFmtId="0" fontId="1" fillId="0" borderId="8" xfId="1" applyFont="1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4" fillId="0" borderId="2" xfId="1" applyFont="1" applyBorder="1" applyAlignment="1">
      <alignment horizontal="center"/>
    </xf>
    <xf numFmtId="49" fontId="5" fillId="0" borderId="2" xfId="1" applyNumberFormat="1" applyFont="1" applyBorder="1" applyAlignment="1">
      <alignment horizontal="center"/>
    </xf>
    <xf numFmtId="0" fontId="5" fillId="0" borderId="2" xfId="1" applyFont="1" applyBorder="1" applyAlignment="1">
      <alignment horizontal="center"/>
    </xf>
    <xf numFmtId="0" fontId="2" fillId="0" borderId="2" xfId="1" applyFont="1" applyBorder="1" applyAlignment="1">
      <alignment horizontal="center" vertical="center"/>
    </xf>
    <xf numFmtId="2" fontId="1" fillId="0" borderId="3" xfId="1" applyNumberFormat="1" applyFont="1" applyBorder="1" applyAlignment="1">
      <alignment horizontal="right"/>
    </xf>
    <xf numFmtId="2" fontId="7" fillId="0" borderId="4" xfId="0" applyNumberFormat="1" applyFont="1" applyBorder="1" applyAlignment="1">
      <alignment horizontal="right"/>
    </xf>
    <xf numFmtId="2" fontId="7" fillId="0" borderId="5" xfId="0" applyNumberFormat="1" applyFont="1" applyBorder="1" applyAlignment="1">
      <alignment horizontal="right"/>
    </xf>
    <xf numFmtId="0" fontId="0" fillId="0" borderId="2" xfId="0" applyBorder="1" applyAlignment="1"/>
    <xf numFmtId="2" fontId="1" fillId="0" borderId="2" xfId="1" applyNumberFormat="1" applyFon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2" xfId="1" applyFont="1" applyBorder="1" applyAlignment="1">
      <alignment horizontal="left" wrapText="1"/>
    </xf>
    <xf numFmtId="0" fontId="1" fillId="0" borderId="7" xfId="1" applyFont="1" applyBorder="1" applyAlignment="1">
      <alignment horizontal="left"/>
    </xf>
    <xf numFmtId="0" fontId="0" fillId="0" borderId="0" xfId="0" applyAlignment="1"/>
    <xf numFmtId="49" fontId="11" fillId="0" borderId="0" xfId="1" applyNumberFormat="1" applyFont="1" applyAlignment="1">
      <alignment horizontal="center" wrapText="1"/>
    </xf>
    <xf numFmtId="49" fontId="6" fillId="0" borderId="0" xfId="1" applyNumberFormat="1" applyFont="1" applyAlignment="1">
      <alignment horizontal="center" wrapText="1"/>
    </xf>
    <xf numFmtId="0" fontId="0" fillId="0" borderId="0" xfId="0" applyAlignment="1">
      <alignment wrapText="1"/>
    </xf>
    <xf numFmtId="49" fontId="12" fillId="0" borderId="0" xfId="1" applyNumberFormat="1" applyFont="1" applyAlignment="1">
      <alignment horizontal="center" wrapText="1"/>
    </xf>
    <xf numFmtId="0" fontId="8" fillId="0" borderId="9" xfId="0" applyFont="1" applyBorder="1" applyAlignment="1">
      <alignment horizontal="left" wrapText="1"/>
    </xf>
    <xf numFmtId="0" fontId="8" fillId="0" borderId="9" xfId="0" applyFont="1" applyBorder="1" applyAlignment="1">
      <alignment horizontal="left"/>
    </xf>
    <xf numFmtId="0" fontId="1" fillId="0" borderId="1" xfId="1" applyFont="1" applyBorder="1" applyAlignment="1">
      <alignment horizontal="center"/>
    </xf>
    <xf numFmtId="0" fontId="1" fillId="0" borderId="3" xfId="1" applyFont="1" applyBorder="1" applyAlignment="1"/>
    <xf numFmtId="0" fontId="1" fillId="0" borderId="4" xfId="1" applyFont="1" applyBorder="1" applyAlignment="1"/>
    <xf numFmtId="0" fontId="1" fillId="0" borderId="5" xfId="1" applyFont="1" applyBorder="1" applyAlignment="1"/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9"/>
  <sheetViews>
    <sheetView tabSelected="1" topLeftCell="A67" workbookViewId="0">
      <selection activeCell="I94" sqref="I94"/>
    </sheetView>
  </sheetViews>
  <sheetFormatPr defaultRowHeight="15" x14ac:dyDescent="0.25"/>
  <cols>
    <col min="1" max="1" width="7.5703125" customWidth="1"/>
    <col min="2" max="3" width="9.140625" hidden="1" customWidth="1"/>
    <col min="5" max="5" width="10.7109375" customWidth="1"/>
    <col min="7" max="7" width="12.140625" customWidth="1"/>
    <col min="8" max="8" width="16.140625" customWidth="1"/>
    <col min="9" max="9" width="13.42578125" customWidth="1"/>
    <col min="10" max="10" width="10.85546875" customWidth="1"/>
    <col min="11" max="11" width="9.5703125" bestFit="1" customWidth="1"/>
    <col min="12" max="12" width="10.5703125" bestFit="1" customWidth="1"/>
  </cols>
  <sheetData>
    <row r="1" spans="1:12" ht="15.75" x14ac:dyDescent="0.25">
      <c r="F1" s="90" t="s">
        <v>79</v>
      </c>
      <c r="G1" s="91"/>
      <c r="H1" s="91"/>
      <c r="I1" s="91"/>
      <c r="J1" s="91"/>
    </row>
    <row r="2" spans="1:12" ht="19.5" customHeight="1" x14ac:dyDescent="0.25">
      <c r="H2" s="112" t="s">
        <v>80</v>
      </c>
      <c r="I2" s="112"/>
      <c r="J2" s="112"/>
    </row>
    <row r="3" spans="1:12" x14ac:dyDescent="0.25">
      <c r="H3" s="112" t="s">
        <v>81</v>
      </c>
      <c r="I3" s="112"/>
      <c r="J3" s="112"/>
    </row>
    <row r="4" spans="1:12" ht="14.25" customHeight="1" x14ac:dyDescent="0.25">
      <c r="H4" s="112" t="s">
        <v>82</v>
      </c>
      <c r="I4" s="112"/>
      <c r="J4" s="112"/>
    </row>
    <row r="5" spans="1:12" ht="18.75" x14ac:dyDescent="0.3">
      <c r="A5" s="49"/>
      <c r="B5" s="49"/>
      <c r="C5" s="49"/>
      <c r="D5" s="49"/>
      <c r="E5" s="49"/>
      <c r="F5" s="49"/>
      <c r="G5" s="49"/>
      <c r="H5" s="116" t="s">
        <v>84</v>
      </c>
      <c r="I5" s="112"/>
      <c r="J5" s="112"/>
    </row>
    <row r="6" spans="1:12" ht="18.75" x14ac:dyDescent="0.3">
      <c r="A6" s="49"/>
      <c r="B6" s="49"/>
      <c r="C6" s="49"/>
      <c r="D6" s="49"/>
      <c r="E6" s="49"/>
      <c r="F6" s="49"/>
      <c r="G6" s="49"/>
      <c r="H6" s="49"/>
      <c r="I6" s="49"/>
      <c r="J6" s="1"/>
    </row>
    <row r="7" spans="1:12" ht="47.25" customHeight="1" x14ac:dyDescent="0.3">
      <c r="A7" s="113" t="s">
        <v>94</v>
      </c>
      <c r="B7" s="114"/>
      <c r="C7" s="114"/>
      <c r="D7" s="114"/>
      <c r="E7" s="114"/>
      <c r="F7" s="114"/>
      <c r="G7" s="114"/>
      <c r="H7" s="114"/>
      <c r="I7" s="114"/>
      <c r="J7" s="115"/>
    </row>
    <row r="10" spans="1:12" x14ac:dyDescent="0.25">
      <c r="A10" s="119" t="s">
        <v>88</v>
      </c>
      <c r="B10" s="119"/>
      <c r="C10" s="119"/>
      <c r="D10" s="119"/>
      <c r="E10" s="119"/>
      <c r="F10" s="119"/>
      <c r="G10" s="119"/>
      <c r="H10" s="119"/>
      <c r="I10" s="119"/>
      <c r="J10" s="1" t="s">
        <v>83</v>
      </c>
    </row>
    <row r="11" spans="1:12" ht="36.75" customHeight="1" x14ac:dyDescent="0.25">
      <c r="A11" s="120"/>
      <c r="B11" s="121"/>
      <c r="C11" s="122"/>
      <c r="D11" s="97" t="s">
        <v>0</v>
      </c>
      <c r="E11" s="97"/>
      <c r="F11" s="97"/>
      <c r="G11" s="97"/>
      <c r="H11" s="30" t="s">
        <v>85</v>
      </c>
      <c r="I11" s="30" t="s">
        <v>70</v>
      </c>
      <c r="J11" s="31" t="s">
        <v>71</v>
      </c>
    </row>
    <row r="12" spans="1:12" x14ac:dyDescent="0.25">
      <c r="A12" s="77" t="s">
        <v>1</v>
      </c>
      <c r="B12" s="77"/>
      <c r="C12" s="77"/>
      <c r="D12" s="82" t="s">
        <v>2</v>
      </c>
      <c r="E12" s="83"/>
      <c r="F12" s="83"/>
      <c r="G12" s="84"/>
      <c r="H12" s="39">
        <f>H13+H14+H15+H16+H18+H21+H22+H23+H24+H25+H26+H27+H28+H29+H30</f>
        <v>14844593.249999998</v>
      </c>
      <c r="I12" s="39">
        <f>I13+I15+I16+I17+I18+I21+I22+I23+I27+I28+I29+I30+I24+I25+I14+I26</f>
        <v>11376615.240000002</v>
      </c>
      <c r="J12" s="4">
        <f>I12/H12*100%</f>
        <v>0.76638106874366552</v>
      </c>
    </row>
    <row r="13" spans="1:12" ht="28.5" customHeight="1" x14ac:dyDescent="0.25">
      <c r="A13" s="75" t="s">
        <v>3</v>
      </c>
      <c r="B13" s="75"/>
      <c r="C13" s="75"/>
      <c r="D13" s="76" t="s">
        <v>4</v>
      </c>
      <c r="E13" s="76"/>
      <c r="F13" s="76"/>
      <c r="G13" s="76"/>
      <c r="H13" s="40">
        <v>7736908.0599999996</v>
      </c>
      <c r="I13" s="40">
        <v>5827769.9800000004</v>
      </c>
      <c r="J13" s="4">
        <f>I13/H13*100%</f>
        <v>0.75324275987325107</v>
      </c>
    </row>
    <row r="14" spans="1:12" x14ac:dyDescent="0.25">
      <c r="A14" s="33" t="s">
        <v>75</v>
      </c>
      <c r="B14" s="33"/>
      <c r="C14" s="33"/>
      <c r="D14" s="72" t="s">
        <v>76</v>
      </c>
      <c r="E14" s="73"/>
      <c r="F14" s="73"/>
      <c r="G14" s="74"/>
      <c r="H14" s="40">
        <v>0</v>
      </c>
      <c r="I14" s="40">
        <v>0</v>
      </c>
      <c r="J14" s="4">
        <v>0</v>
      </c>
    </row>
    <row r="15" spans="1:12" x14ac:dyDescent="0.25">
      <c r="A15" s="75" t="s">
        <v>5</v>
      </c>
      <c r="B15" s="75"/>
      <c r="C15" s="75"/>
      <c r="D15" s="76" t="s">
        <v>6</v>
      </c>
      <c r="E15" s="76"/>
      <c r="F15" s="76"/>
      <c r="G15" s="76"/>
      <c r="H15" s="40">
        <v>3953097.26</v>
      </c>
      <c r="I15" s="40">
        <v>3438394.25</v>
      </c>
      <c r="J15" s="4">
        <f>I15*100%/H15</f>
        <v>0.86979753440217666</v>
      </c>
      <c r="L15" s="23"/>
    </row>
    <row r="16" spans="1:12" x14ac:dyDescent="0.25">
      <c r="A16" s="75" t="s">
        <v>7</v>
      </c>
      <c r="B16" s="75"/>
      <c r="C16" s="75"/>
      <c r="D16" s="76" t="s">
        <v>8</v>
      </c>
      <c r="E16" s="76"/>
      <c r="F16" s="76"/>
      <c r="G16" s="76"/>
      <c r="H16" s="40">
        <v>112339.94</v>
      </c>
      <c r="I16" s="40">
        <v>90290.6</v>
      </c>
      <c r="J16" s="4">
        <f t="shared" ref="J16:J22" si="0">I16/H16*100%</f>
        <v>0.80372661762148001</v>
      </c>
      <c r="L16" s="23"/>
    </row>
    <row r="17" spans="1:11" x14ac:dyDescent="0.25">
      <c r="A17" s="75" t="s">
        <v>9</v>
      </c>
      <c r="B17" s="75"/>
      <c r="C17" s="75"/>
      <c r="D17" s="76" t="s">
        <v>10</v>
      </c>
      <c r="E17" s="76"/>
      <c r="F17" s="76"/>
      <c r="G17" s="76"/>
      <c r="H17" s="40">
        <v>0</v>
      </c>
      <c r="I17" s="40">
        <v>0</v>
      </c>
      <c r="J17" s="4">
        <v>0</v>
      </c>
    </row>
    <row r="18" spans="1:11" x14ac:dyDescent="0.25">
      <c r="A18" s="75" t="s">
        <v>11</v>
      </c>
      <c r="B18" s="75"/>
      <c r="C18" s="75"/>
      <c r="D18" s="76" t="s">
        <v>12</v>
      </c>
      <c r="E18" s="76"/>
      <c r="F18" s="76"/>
      <c r="G18" s="76"/>
      <c r="H18" s="40">
        <v>390540.28</v>
      </c>
      <c r="I18" s="40">
        <v>137655.73000000001</v>
      </c>
      <c r="J18" s="4">
        <f t="shared" si="0"/>
        <v>0.35247511473080317</v>
      </c>
    </row>
    <row r="19" spans="1:11" x14ac:dyDescent="0.25">
      <c r="A19" s="75" t="s">
        <v>13</v>
      </c>
      <c r="B19" s="75"/>
      <c r="C19" s="75"/>
      <c r="D19" s="76" t="s">
        <v>14</v>
      </c>
      <c r="E19" s="76"/>
      <c r="F19" s="76"/>
      <c r="G19" s="76"/>
      <c r="H19" s="40">
        <v>0</v>
      </c>
      <c r="I19" s="40">
        <v>0</v>
      </c>
      <c r="J19" s="4">
        <v>0</v>
      </c>
    </row>
    <row r="20" spans="1:11" x14ac:dyDescent="0.25">
      <c r="A20" s="75" t="s">
        <v>15</v>
      </c>
      <c r="B20" s="75"/>
      <c r="C20" s="75"/>
      <c r="D20" s="76" t="s">
        <v>16</v>
      </c>
      <c r="E20" s="76"/>
      <c r="F20" s="76"/>
      <c r="G20" s="76"/>
      <c r="H20" s="40">
        <v>390540.28</v>
      </c>
      <c r="I20" s="40">
        <v>137655.73000000001</v>
      </c>
      <c r="J20" s="4">
        <f t="shared" si="0"/>
        <v>0.35247511473080317</v>
      </c>
    </row>
    <row r="21" spans="1:11" x14ac:dyDescent="0.25">
      <c r="A21" s="75" t="s">
        <v>17</v>
      </c>
      <c r="B21" s="75"/>
      <c r="C21" s="75"/>
      <c r="D21" s="76" t="s">
        <v>18</v>
      </c>
      <c r="E21" s="76"/>
      <c r="F21" s="76"/>
      <c r="G21" s="76"/>
      <c r="H21" s="40">
        <v>93502.1</v>
      </c>
      <c r="I21" s="40">
        <v>92546.22</v>
      </c>
      <c r="J21" s="4">
        <f t="shared" si="0"/>
        <v>0.98977691410139446</v>
      </c>
    </row>
    <row r="22" spans="1:11" x14ac:dyDescent="0.25">
      <c r="A22" s="75" t="s">
        <v>19</v>
      </c>
      <c r="B22" s="75"/>
      <c r="C22" s="75"/>
      <c r="D22" s="76" t="s">
        <v>20</v>
      </c>
      <c r="E22" s="76"/>
      <c r="F22" s="76"/>
      <c r="G22" s="76"/>
      <c r="H22" s="40">
        <v>812133.94</v>
      </c>
      <c r="I22" s="40">
        <v>478778</v>
      </c>
      <c r="J22" s="4">
        <f t="shared" si="0"/>
        <v>0.58953083527084216</v>
      </c>
    </row>
    <row r="23" spans="1:11" x14ac:dyDescent="0.25">
      <c r="A23" s="101" t="s">
        <v>22</v>
      </c>
      <c r="B23" s="102"/>
      <c r="C23" s="103"/>
      <c r="D23" s="7" t="s">
        <v>23</v>
      </c>
      <c r="E23" s="7"/>
      <c r="F23" s="7"/>
      <c r="G23" s="7"/>
      <c r="H23" s="40">
        <v>397862.27</v>
      </c>
      <c r="I23" s="40">
        <v>298414.71000000002</v>
      </c>
      <c r="J23" s="4">
        <f>I23*100%/H23</f>
        <v>0.75004526063755683</v>
      </c>
    </row>
    <row r="24" spans="1:11" ht="24.75" customHeight="1" x14ac:dyDescent="0.25">
      <c r="A24" s="24">
        <v>292</v>
      </c>
      <c r="B24" s="20"/>
      <c r="C24" s="21"/>
      <c r="D24" s="19" t="s">
        <v>66</v>
      </c>
      <c r="E24" s="19"/>
      <c r="F24" s="19"/>
      <c r="G24" s="19"/>
      <c r="H24" s="40">
        <v>471572</v>
      </c>
      <c r="I24" s="40">
        <v>471572</v>
      </c>
      <c r="J24" s="4">
        <v>0</v>
      </c>
    </row>
    <row r="25" spans="1:11" ht="27" customHeight="1" x14ac:dyDescent="0.25">
      <c r="A25" s="24">
        <v>296</v>
      </c>
      <c r="B25" s="20"/>
      <c r="C25" s="21"/>
      <c r="D25" s="72" t="s">
        <v>67</v>
      </c>
      <c r="E25" s="73"/>
      <c r="F25" s="73"/>
      <c r="G25" s="74"/>
      <c r="H25" s="40">
        <v>454528.6</v>
      </c>
      <c r="I25" s="40">
        <v>353997.78</v>
      </c>
      <c r="J25" s="4">
        <f t="shared" ref="J25:J30" si="1">I25*100%/H25</f>
        <v>0.7788239947937271</v>
      </c>
    </row>
    <row r="26" spans="1:11" x14ac:dyDescent="0.25">
      <c r="A26" s="47">
        <v>297</v>
      </c>
      <c r="B26" s="48"/>
      <c r="C26" s="48"/>
      <c r="D26" s="105" t="s">
        <v>78</v>
      </c>
      <c r="E26" s="106"/>
      <c r="F26" s="106"/>
      <c r="G26" s="106"/>
      <c r="H26" s="40">
        <v>178000</v>
      </c>
      <c r="I26" s="40">
        <v>85947.49</v>
      </c>
      <c r="J26" s="4">
        <f>I26*100%/H26</f>
        <v>0.48285106741573036</v>
      </c>
    </row>
    <row r="27" spans="1:11" ht="27" customHeight="1" x14ac:dyDescent="0.25">
      <c r="A27" s="22">
        <v>343</v>
      </c>
      <c r="B27" s="22"/>
      <c r="C27" s="22"/>
      <c r="D27" s="104" t="s">
        <v>63</v>
      </c>
      <c r="E27" s="104"/>
      <c r="F27" s="104"/>
      <c r="G27" s="104"/>
      <c r="H27" s="46">
        <v>0</v>
      </c>
      <c r="I27" s="40">
        <v>0</v>
      </c>
      <c r="J27" s="4">
        <v>0</v>
      </c>
    </row>
    <row r="28" spans="1:11" ht="27.75" customHeight="1" x14ac:dyDescent="0.25">
      <c r="A28" s="22">
        <v>346</v>
      </c>
      <c r="B28" s="22"/>
      <c r="C28" s="22"/>
      <c r="D28" s="44" t="s">
        <v>64</v>
      </c>
      <c r="E28" s="44"/>
      <c r="F28" s="44"/>
      <c r="G28" s="44"/>
      <c r="H28" s="46">
        <v>119108.8</v>
      </c>
      <c r="I28" s="40">
        <v>101248.48</v>
      </c>
      <c r="J28" s="4">
        <f t="shared" si="1"/>
        <v>0.85005037411173645</v>
      </c>
      <c r="K28" s="23"/>
    </row>
    <row r="29" spans="1:11" x14ac:dyDescent="0.25">
      <c r="A29" s="75" t="s">
        <v>31</v>
      </c>
      <c r="B29" s="75"/>
      <c r="C29" s="75"/>
      <c r="D29" s="110" t="s">
        <v>65</v>
      </c>
      <c r="E29" s="110"/>
      <c r="F29" s="110"/>
      <c r="G29" s="110"/>
      <c r="H29" s="40">
        <v>0</v>
      </c>
      <c r="I29" s="40">
        <v>0</v>
      </c>
      <c r="J29" s="4">
        <v>0</v>
      </c>
    </row>
    <row r="30" spans="1:11" x14ac:dyDescent="0.25">
      <c r="A30" s="63" t="s">
        <v>29</v>
      </c>
      <c r="B30" s="64"/>
      <c r="C30" s="65"/>
      <c r="D30" s="66" t="s">
        <v>30</v>
      </c>
      <c r="E30" s="67"/>
      <c r="F30" s="67"/>
      <c r="G30" s="68"/>
      <c r="H30" s="40">
        <v>125000</v>
      </c>
      <c r="I30" s="40">
        <v>0</v>
      </c>
      <c r="J30" s="4">
        <f t="shared" si="1"/>
        <v>0</v>
      </c>
    </row>
    <row r="31" spans="1:11" x14ac:dyDescent="0.25">
      <c r="A31" s="77" t="s">
        <v>33</v>
      </c>
      <c r="B31" s="77"/>
      <c r="C31" s="77"/>
      <c r="D31" s="78" t="s">
        <v>34</v>
      </c>
      <c r="E31" s="78"/>
      <c r="F31" s="78"/>
      <c r="G31" s="78"/>
      <c r="H31" s="39">
        <f>H36+H34+H33+H32+H35</f>
        <v>748366.74</v>
      </c>
      <c r="I31" s="39">
        <f>I32+I33+I34+I36+I35</f>
        <v>495719.42</v>
      </c>
      <c r="J31" s="4">
        <f>I31/H31</f>
        <v>0.6624017256565945</v>
      </c>
    </row>
    <row r="32" spans="1:11" x14ac:dyDescent="0.25">
      <c r="A32" s="75" t="s">
        <v>3</v>
      </c>
      <c r="B32" s="75"/>
      <c r="C32" s="75"/>
      <c r="D32" s="76" t="s">
        <v>4</v>
      </c>
      <c r="E32" s="76"/>
      <c r="F32" s="76"/>
      <c r="G32" s="76"/>
      <c r="H32" s="40">
        <v>567870</v>
      </c>
      <c r="I32" s="41">
        <v>385151.36</v>
      </c>
      <c r="J32" s="4">
        <f>I32/H32</f>
        <v>0.67823861094968918</v>
      </c>
    </row>
    <row r="33" spans="1:10" x14ac:dyDescent="0.25">
      <c r="A33" s="75" t="s">
        <v>5</v>
      </c>
      <c r="B33" s="75"/>
      <c r="C33" s="75"/>
      <c r="D33" s="76" t="s">
        <v>6</v>
      </c>
      <c r="E33" s="76"/>
      <c r="F33" s="76"/>
      <c r="G33" s="76"/>
      <c r="H33" s="40">
        <v>171496.74</v>
      </c>
      <c r="I33" s="41">
        <v>107593.06</v>
      </c>
      <c r="J33" s="4">
        <f>I33/H33</f>
        <v>0.6273767069858005</v>
      </c>
    </row>
    <row r="34" spans="1:10" ht="30.75" customHeight="1" x14ac:dyDescent="0.25">
      <c r="A34" s="75" t="s">
        <v>9</v>
      </c>
      <c r="B34" s="75"/>
      <c r="C34" s="75"/>
      <c r="D34" s="76" t="s">
        <v>35</v>
      </c>
      <c r="E34" s="76"/>
      <c r="F34" s="76"/>
      <c r="G34" s="76"/>
      <c r="H34" s="40">
        <v>4000</v>
      </c>
      <c r="I34" s="40">
        <v>0</v>
      </c>
      <c r="J34" s="4">
        <f>I34/H34</f>
        <v>0</v>
      </c>
    </row>
    <row r="35" spans="1:10" x14ac:dyDescent="0.25">
      <c r="A35" s="33" t="s">
        <v>75</v>
      </c>
      <c r="B35" s="33"/>
      <c r="C35" s="33"/>
      <c r="D35" s="72" t="s">
        <v>76</v>
      </c>
      <c r="E35" s="73"/>
      <c r="F35" s="73"/>
      <c r="G35" s="74"/>
      <c r="H35" s="40">
        <v>0</v>
      </c>
      <c r="I35" s="40">
        <v>0</v>
      </c>
      <c r="J35" s="4">
        <v>0</v>
      </c>
    </row>
    <row r="36" spans="1:10" ht="54.75" customHeight="1" x14ac:dyDescent="0.25">
      <c r="A36" s="75" t="s">
        <v>68</v>
      </c>
      <c r="B36" s="75"/>
      <c r="C36" s="75"/>
      <c r="D36" s="76" t="s">
        <v>32</v>
      </c>
      <c r="E36" s="76"/>
      <c r="F36" s="76"/>
      <c r="G36" s="76"/>
      <c r="H36" s="40">
        <v>5000</v>
      </c>
      <c r="I36" s="40">
        <v>2975</v>
      </c>
      <c r="J36" s="4">
        <v>0</v>
      </c>
    </row>
    <row r="37" spans="1:10" x14ac:dyDescent="0.25">
      <c r="A37" s="77" t="s">
        <v>37</v>
      </c>
      <c r="B37" s="77"/>
      <c r="C37" s="77"/>
      <c r="D37" s="82" t="s">
        <v>60</v>
      </c>
      <c r="E37" s="83"/>
      <c r="F37" s="83"/>
      <c r="G37" s="84"/>
      <c r="H37" s="39">
        <f>H38+H39+H41+H40</f>
        <v>381600</v>
      </c>
      <c r="I37" s="39">
        <f>I38+I39+I41+I40</f>
        <v>218997</v>
      </c>
      <c r="J37" s="4">
        <f>I37/H37</f>
        <v>0.57389150943396228</v>
      </c>
    </row>
    <row r="38" spans="1:10" x14ac:dyDescent="0.25">
      <c r="A38" s="75" t="s">
        <v>19</v>
      </c>
      <c r="B38" s="75"/>
      <c r="C38" s="75"/>
      <c r="D38" s="76" t="s">
        <v>20</v>
      </c>
      <c r="E38" s="76"/>
      <c r="F38" s="76"/>
      <c r="G38" s="76"/>
      <c r="H38" s="40">
        <v>78000</v>
      </c>
      <c r="I38" s="40">
        <v>0</v>
      </c>
      <c r="J38" s="4">
        <f>I38/H38</f>
        <v>0</v>
      </c>
    </row>
    <row r="39" spans="1:10" x14ac:dyDescent="0.25">
      <c r="A39" s="63" t="s">
        <v>22</v>
      </c>
      <c r="B39" s="92"/>
      <c r="C39" s="93"/>
      <c r="D39" s="66" t="s">
        <v>23</v>
      </c>
      <c r="E39" s="67"/>
      <c r="F39" s="67"/>
      <c r="G39" s="68"/>
      <c r="H39" s="43">
        <v>133600</v>
      </c>
      <c r="I39" s="40">
        <v>100197</v>
      </c>
      <c r="J39" s="4">
        <f>I39/H39</f>
        <v>0.74997754491017965</v>
      </c>
    </row>
    <row r="40" spans="1:10" x14ac:dyDescent="0.25">
      <c r="A40" s="75" t="s">
        <v>26</v>
      </c>
      <c r="B40" s="75"/>
      <c r="C40" s="75"/>
      <c r="D40" s="76" t="s">
        <v>32</v>
      </c>
      <c r="E40" s="76"/>
      <c r="F40" s="76"/>
      <c r="G40" s="76"/>
      <c r="H40" s="40">
        <v>120000</v>
      </c>
      <c r="I40" s="40">
        <v>118800</v>
      </c>
      <c r="J40" s="4">
        <f>I40/H40</f>
        <v>0.99</v>
      </c>
    </row>
    <row r="41" spans="1:10" x14ac:dyDescent="0.25">
      <c r="A41" s="75" t="s">
        <v>68</v>
      </c>
      <c r="B41" s="75"/>
      <c r="C41" s="75"/>
      <c r="D41" s="76" t="s">
        <v>32</v>
      </c>
      <c r="E41" s="76"/>
      <c r="F41" s="76"/>
      <c r="G41" s="76"/>
      <c r="H41" s="40">
        <v>50000</v>
      </c>
      <c r="I41" s="40">
        <v>0</v>
      </c>
      <c r="J41" s="4">
        <v>0</v>
      </c>
    </row>
    <row r="42" spans="1:10" x14ac:dyDescent="0.25">
      <c r="A42" s="77" t="s">
        <v>39</v>
      </c>
      <c r="B42" s="77"/>
      <c r="C42" s="77"/>
      <c r="D42" s="78" t="s">
        <v>40</v>
      </c>
      <c r="E42" s="78"/>
      <c r="F42" s="78"/>
      <c r="G42" s="78"/>
      <c r="H42" s="39">
        <f>H43+H45+H46+H44</f>
        <v>17378312</v>
      </c>
      <c r="I42" s="39">
        <f>I43+I45+I46+I44</f>
        <v>6328585.79</v>
      </c>
      <c r="J42" s="4">
        <f t="shared" ref="J42:J55" si="2">I42/H42</f>
        <v>0.3641657365801696</v>
      </c>
    </row>
    <row r="43" spans="1:10" ht="33.75" customHeight="1" x14ac:dyDescent="0.25">
      <c r="A43" s="75" t="s">
        <v>17</v>
      </c>
      <c r="B43" s="75"/>
      <c r="C43" s="75"/>
      <c r="D43" s="76" t="s">
        <v>18</v>
      </c>
      <c r="E43" s="76"/>
      <c r="F43" s="76"/>
      <c r="G43" s="76"/>
      <c r="H43" s="40">
        <v>16983608.030000001</v>
      </c>
      <c r="I43" s="40">
        <v>6052161.8200000003</v>
      </c>
      <c r="J43" s="4">
        <f t="shared" si="2"/>
        <v>0.35635312645636935</v>
      </c>
    </row>
    <row r="44" spans="1:10" x14ac:dyDescent="0.25">
      <c r="A44" s="63" t="s">
        <v>19</v>
      </c>
      <c r="B44" s="64"/>
      <c r="C44" s="65"/>
      <c r="D44" s="66" t="s">
        <v>20</v>
      </c>
      <c r="E44" s="67"/>
      <c r="F44" s="67"/>
      <c r="G44" s="68"/>
      <c r="H44" s="40">
        <v>227312</v>
      </c>
      <c r="I44" s="40">
        <v>109032</v>
      </c>
      <c r="J44" s="4">
        <f t="shared" ref="J44" si="3">I44/H44</f>
        <v>0.47965791511226857</v>
      </c>
    </row>
    <row r="45" spans="1:10" ht="29.25" customHeight="1" x14ac:dyDescent="0.25">
      <c r="A45" s="63" t="s">
        <v>26</v>
      </c>
      <c r="B45" s="64"/>
      <c r="C45" s="65"/>
      <c r="D45" s="66" t="s">
        <v>96</v>
      </c>
      <c r="E45" s="67"/>
      <c r="F45" s="67"/>
      <c r="G45" s="68"/>
      <c r="H45" s="40">
        <v>52330</v>
      </c>
      <c r="I45" s="40">
        <v>52330</v>
      </c>
      <c r="J45" s="4">
        <f t="shared" si="2"/>
        <v>1</v>
      </c>
    </row>
    <row r="46" spans="1:10" ht="15" customHeight="1" x14ac:dyDescent="0.25">
      <c r="A46" s="34" t="s">
        <v>68</v>
      </c>
      <c r="B46" s="35"/>
      <c r="C46" s="36"/>
      <c r="D46" s="66" t="s">
        <v>32</v>
      </c>
      <c r="E46" s="70"/>
      <c r="F46" s="70"/>
      <c r="G46" s="71"/>
      <c r="H46" s="40">
        <v>115061.97</v>
      </c>
      <c r="I46" s="40">
        <v>115061.97</v>
      </c>
      <c r="J46" s="4">
        <v>0</v>
      </c>
    </row>
    <row r="47" spans="1:10" x14ac:dyDescent="0.25">
      <c r="A47" s="77" t="s">
        <v>41</v>
      </c>
      <c r="B47" s="77"/>
      <c r="C47" s="77"/>
      <c r="D47" s="82" t="s">
        <v>42</v>
      </c>
      <c r="E47" s="83"/>
      <c r="F47" s="83"/>
      <c r="G47" s="84"/>
      <c r="H47" s="39">
        <f>H48+H50+H51+H52+H53+H56+H58+H60+H62+H59+H61+H54+H49+H55+H57</f>
        <v>73159318.439999998</v>
      </c>
      <c r="I47" s="39">
        <f>I48+I50+I51+I52+I53+I56+I58+I59+I60+I62+I61+I54+I49+I55+I57</f>
        <v>21938710.52</v>
      </c>
      <c r="J47" s="4">
        <f t="shared" si="2"/>
        <v>0.29987581879938574</v>
      </c>
    </row>
    <row r="48" spans="1:10" x14ac:dyDescent="0.25">
      <c r="A48" s="15" t="s">
        <v>3</v>
      </c>
      <c r="B48" s="8"/>
      <c r="C48" s="9" t="s">
        <v>43</v>
      </c>
      <c r="D48" s="79" t="s">
        <v>44</v>
      </c>
      <c r="E48" s="80"/>
      <c r="F48" s="80"/>
      <c r="G48" s="81"/>
      <c r="H48" s="40">
        <v>3855553.78</v>
      </c>
      <c r="I48" s="40">
        <v>3104852.86</v>
      </c>
      <c r="J48" s="4">
        <f t="shared" si="2"/>
        <v>0.80529361984415115</v>
      </c>
    </row>
    <row r="49" spans="1:14" ht="15.75" customHeight="1" x14ac:dyDescent="0.25">
      <c r="A49" s="32" t="s">
        <v>75</v>
      </c>
      <c r="B49" s="8"/>
      <c r="C49" s="9"/>
      <c r="D49" s="72" t="s">
        <v>76</v>
      </c>
      <c r="E49" s="73"/>
      <c r="F49" s="73"/>
      <c r="G49" s="74"/>
      <c r="H49" s="40">
        <v>0</v>
      </c>
      <c r="I49" s="40">
        <v>0</v>
      </c>
      <c r="J49" s="4">
        <v>0</v>
      </c>
    </row>
    <row r="50" spans="1:14" ht="29.25" customHeight="1" x14ac:dyDescent="0.25">
      <c r="A50" s="63" t="s">
        <v>5</v>
      </c>
      <c r="B50" s="64"/>
      <c r="C50" s="65"/>
      <c r="D50" s="79" t="s">
        <v>45</v>
      </c>
      <c r="E50" s="80"/>
      <c r="F50" s="80"/>
      <c r="G50" s="81"/>
      <c r="H50" s="40">
        <v>3271822.87</v>
      </c>
      <c r="I50" s="40">
        <v>2696770.47</v>
      </c>
      <c r="J50" s="4">
        <f t="shared" si="2"/>
        <v>0.82424097426765652</v>
      </c>
    </row>
    <row r="51" spans="1:14" x14ac:dyDescent="0.25">
      <c r="A51" s="75" t="s">
        <v>17</v>
      </c>
      <c r="B51" s="75"/>
      <c r="C51" s="75"/>
      <c r="D51" s="76" t="s">
        <v>18</v>
      </c>
      <c r="E51" s="76"/>
      <c r="F51" s="76"/>
      <c r="G51" s="76"/>
      <c r="H51" s="40">
        <v>12183664.199999999</v>
      </c>
      <c r="I51" s="40">
        <v>4544806.91</v>
      </c>
      <c r="J51" s="4">
        <f>I51/H51</f>
        <v>0.37302463654571177</v>
      </c>
    </row>
    <row r="52" spans="1:14" x14ac:dyDescent="0.25">
      <c r="A52" s="6" t="s">
        <v>11</v>
      </c>
      <c r="B52" s="6"/>
      <c r="C52" s="6" t="s">
        <v>11</v>
      </c>
      <c r="D52" s="66" t="s">
        <v>46</v>
      </c>
      <c r="E52" s="67"/>
      <c r="F52" s="67"/>
      <c r="G52" s="68"/>
      <c r="H52" s="40">
        <v>2400175.5</v>
      </c>
      <c r="I52" s="43">
        <v>1241412.27</v>
      </c>
      <c r="J52" s="4">
        <f t="shared" si="2"/>
        <v>0.51721729098559666</v>
      </c>
    </row>
    <row r="53" spans="1:14" x14ac:dyDescent="0.25">
      <c r="A53" s="75" t="s">
        <v>19</v>
      </c>
      <c r="B53" s="75"/>
      <c r="C53" s="75"/>
      <c r="D53" s="76" t="s">
        <v>20</v>
      </c>
      <c r="E53" s="76"/>
      <c r="F53" s="76"/>
      <c r="G53" s="76"/>
      <c r="H53" s="40">
        <v>541640</v>
      </c>
      <c r="I53" s="40">
        <v>385377</v>
      </c>
      <c r="J53" s="4">
        <f t="shared" si="2"/>
        <v>0.71150025847426335</v>
      </c>
    </row>
    <row r="54" spans="1:14" ht="15" customHeight="1" x14ac:dyDescent="0.25">
      <c r="A54" s="27" t="s">
        <v>73</v>
      </c>
      <c r="B54" s="28"/>
      <c r="C54" s="29"/>
      <c r="D54" s="72" t="s">
        <v>74</v>
      </c>
      <c r="E54" s="73"/>
      <c r="F54" s="73"/>
      <c r="G54" s="74"/>
      <c r="H54" s="40">
        <v>4519</v>
      </c>
      <c r="I54" s="40">
        <v>0</v>
      </c>
      <c r="J54" s="4">
        <f t="shared" si="2"/>
        <v>0</v>
      </c>
    </row>
    <row r="55" spans="1:14" ht="29.25" customHeight="1" x14ac:dyDescent="0.25">
      <c r="A55" s="50" t="s">
        <v>87</v>
      </c>
      <c r="B55" s="51"/>
      <c r="C55" s="52"/>
      <c r="D55" s="72"/>
      <c r="E55" s="73"/>
      <c r="F55" s="73"/>
      <c r="G55" s="74"/>
      <c r="H55" s="40">
        <v>808840.4</v>
      </c>
      <c r="I55" s="40">
        <v>8840</v>
      </c>
      <c r="J55" s="4">
        <f t="shared" si="2"/>
        <v>1.0929226581659372E-2</v>
      </c>
    </row>
    <row r="56" spans="1:14" ht="15" customHeight="1" x14ac:dyDescent="0.25">
      <c r="A56" s="63" t="s">
        <v>38</v>
      </c>
      <c r="B56" s="92"/>
      <c r="C56" s="93"/>
      <c r="D56" s="66" t="s">
        <v>24</v>
      </c>
      <c r="E56" s="67"/>
      <c r="F56" s="67"/>
      <c r="G56" s="68"/>
      <c r="H56" s="40">
        <v>0</v>
      </c>
      <c r="I56" s="40">
        <v>0</v>
      </c>
      <c r="J56" s="4">
        <v>0</v>
      </c>
    </row>
    <row r="57" spans="1:14" ht="38.25" customHeight="1" x14ac:dyDescent="0.25">
      <c r="A57" s="57" t="s">
        <v>47</v>
      </c>
      <c r="B57" s="58"/>
      <c r="C57" s="59"/>
      <c r="D57" s="60" t="s">
        <v>69</v>
      </c>
      <c r="E57" s="61"/>
      <c r="F57" s="61"/>
      <c r="G57" s="62"/>
      <c r="H57" s="40">
        <v>138537.32</v>
      </c>
      <c r="I57" s="40">
        <v>138537.32</v>
      </c>
      <c r="J57" s="4">
        <v>1</v>
      </c>
    </row>
    <row r="58" spans="1:14" x14ac:dyDescent="0.25">
      <c r="A58" s="15" t="s">
        <v>95</v>
      </c>
      <c r="B58" s="16"/>
      <c r="C58" s="17"/>
      <c r="D58" s="60" t="s">
        <v>69</v>
      </c>
      <c r="E58" s="61"/>
      <c r="F58" s="61"/>
      <c r="G58" s="62"/>
      <c r="H58" s="40">
        <v>3000</v>
      </c>
      <c r="I58" s="40">
        <v>2990.12</v>
      </c>
      <c r="J58" s="4">
        <v>1</v>
      </c>
    </row>
    <row r="59" spans="1:14" ht="31.5" customHeight="1" x14ac:dyDescent="0.25">
      <c r="A59" s="75" t="s">
        <v>26</v>
      </c>
      <c r="B59" s="75"/>
      <c r="C59" s="75"/>
      <c r="D59" s="111" t="s">
        <v>27</v>
      </c>
      <c r="E59" s="111"/>
      <c r="F59" s="111"/>
      <c r="G59" s="111"/>
      <c r="H59" s="40">
        <v>49515765.369999997</v>
      </c>
      <c r="I59" s="41">
        <v>9585715.3699999992</v>
      </c>
      <c r="J59" s="4">
        <f>I59/H59</f>
        <v>0.19358915889458661</v>
      </c>
      <c r="N59" s="56"/>
    </row>
    <row r="60" spans="1:14" x14ac:dyDescent="0.25">
      <c r="A60" s="6" t="s">
        <v>28</v>
      </c>
      <c r="B60" s="6"/>
      <c r="C60" s="6" t="s">
        <v>36</v>
      </c>
      <c r="D60" s="18" t="s">
        <v>61</v>
      </c>
      <c r="E60" s="18"/>
      <c r="F60" s="18"/>
      <c r="G60" s="18"/>
      <c r="H60" s="40">
        <v>105800</v>
      </c>
      <c r="I60" s="40">
        <v>104005</v>
      </c>
      <c r="J60" s="4">
        <f t="shared" ref="J60:J61" si="4">I60/H60</f>
        <v>0.98303402646502835</v>
      </c>
    </row>
    <row r="61" spans="1:14" x14ac:dyDescent="0.25">
      <c r="A61" s="26" t="s">
        <v>68</v>
      </c>
      <c r="B61" s="26"/>
      <c r="C61" s="26" t="s">
        <v>36</v>
      </c>
      <c r="D61" s="94" t="s">
        <v>72</v>
      </c>
      <c r="E61" s="95"/>
      <c r="F61" s="95"/>
      <c r="G61" s="96"/>
      <c r="H61" s="45">
        <v>280000</v>
      </c>
      <c r="I61" s="40">
        <v>91868.2</v>
      </c>
      <c r="J61" s="4">
        <f t="shared" si="4"/>
        <v>0.3281007142857143</v>
      </c>
      <c r="K61" s="23"/>
    </row>
    <row r="62" spans="1:14" x14ac:dyDescent="0.25">
      <c r="A62" s="14" t="s">
        <v>31</v>
      </c>
      <c r="B62" s="14"/>
      <c r="C62" s="15"/>
      <c r="D62" s="76" t="s">
        <v>62</v>
      </c>
      <c r="E62" s="76"/>
      <c r="F62" s="76"/>
      <c r="G62" s="76"/>
      <c r="H62" s="45">
        <v>50000</v>
      </c>
      <c r="I62" s="40">
        <v>33535</v>
      </c>
      <c r="J62" s="4">
        <f>I62/H62</f>
        <v>0.67069999999999996</v>
      </c>
    </row>
    <row r="63" spans="1:14" x14ac:dyDescent="0.25">
      <c r="A63" s="77" t="s">
        <v>48</v>
      </c>
      <c r="B63" s="77"/>
      <c r="C63" s="77"/>
      <c r="D63" s="82" t="s">
        <v>49</v>
      </c>
      <c r="E63" s="83"/>
      <c r="F63" s="83"/>
      <c r="G63" s="84"/>
      <c r="H63" s="39">
        <f>H64+H66+H67+H68+H69+H70+H73+H74+H65+H71</f>
        <v>9730216.5299999993</v>
      </c>
      <c r="I63" s="39">
        <f>I64+I66+I67+I68+I69+I70+I73+I74+I65+I71</f>
        <v>7160393.54</v>
      </c>
      <c r="J63" s="4">
        <f>I63/H63</f>
        <v>0.73589251769713704</v>
      </c>
    </row>
    <row r="64" spans="1:14" x14ac:dyDescent="0.25">
      <c r="A64" s="75" t="s">
        <v>3</v>
      </c>
      <c r="B64" s="75"/>
      <c r="C64" s="75"/>
      <c r="D64" s="76" t="s">
        <v>4</v>
      </c>
      <c r="E64" s="76"/>
      <c r="F64" s="76"/>
      <c r="G64" s="76"/>
      <c r="H64" s="40">
        <v>5498242.0300000003</v>
      </c>
      <c r="I64" s="40">
        <v>4626260.01</v>
      </c>
      <c r="J64" s="4">
        <f>I64/H64*100%</f>
        <v>0.84140712336011869</v>
      </c>
    </row>
    <row r="65" spans="1:11" x14ac:dyDescent="0.25">
      <c r="A65" s="33" t="s">
        <v>75</v>
      </c>
      <c r="B65" s="33"/>
      <c r="C65" s="33"/>
      <c r="D65" s="72" t="s">
        <v>76</v>
      </c>
      <c r="E65" s="73"/>
      <c r="F65" s="73"/>
      <c r="G65" s="74"/>
      <c r="H65" s="40">
        <v>0</v>
      </c>
      <c r="I65" s="40">
        <v>0</v>
      </c>
      <c r="J65" s="4">
        <v>0</v>
      </c>
    </row>
    <row r="66" spans="1:11" x14ac:dyDescent="0.25">
      <c r="A66" s="75" t="s">
        <v>5</v>
      </c>
      <c r="B66" s="75"/>
      <c r="C66" s="75"/>
      <c r="D66" s="76" t="s">
        <v>6</v>
      </c>
      <c r="E66" s="76"/>
      <c r="F66" s="76"/>
      <c r="G66" s="76"/>
      <c r="H66" s="40">
        <v>2591221.96</v>
      </c>
      <c r="I66" s="40">
        <v>1943727.3</v>
      </c>
      <c r="J66" s="4">
        <f t="shared" ref="J66:J84" si="5">I66/H66</f>
        <v>0.75011995498834072</v>
      </c>
    </row>
    <row r="67" spans="1:11" x14ac:dyDescent="0.25">
      <c r="A67" s="75" t="s">
        <v>7</v>
      </c>
      <c r="B67" s="75"/>
      <c r="C67" s="75"/>
      <c r="D67" s="76" t="s">
        <v>8</v>
      </c>
      <c r="E67" s="76"/>
      <c r="F67" s="76"/>
      <c r="G67" s="76"/>
      <c r="H67" s="40">
        <v>17460</v>
      </c>
      <c r="I67" s="40">
        <v>10185</v>
      </c>
      <c r="J67" s="4">
        <f>I67/H67*100%</f>
        <v>0.58333333333333337</v>
      </c>
    </row>
    <row r="68" spans="1:11" x14ac:dyDescent="0.25">
      <c r="A68" s="75" t="s">
        <v>11</v>
      </c>
      <c r="B68" s="75"/>
      <c r="C68" s="75"/>
      <c r="D68" s="76" t="s">
        <v>12</v>
      </c>
      <c r="E68" s="76"/>
      <c r="F68" s="76"/>
      <c r="G68" s="76"/>
      <c r="H68" s="40">
        <v>1273043.3500000001</v>
      </c>
      <c r="I68" s="40">
        <v>365280.24</v>
      </c>
      <c r="J68" s="4">
        <f t="shared" si="5"/>
        <v>0.28693464366315569</v>
      </c>
    </row>
    <row r="69" spans="1:11" x14ac:dyDescent="0.25">
      <c r="A69" s="75" t="s">
        <v>17</v>
      </c>
      <c r="B69" s="75"/>
      <c r="C69" s="75"/>
      <c r="D69" s="76" t="s">
        <v>18</v>
      </c>
      <c r="E69" s="76"/>
      <c r="F69" s="76"/>
      <c r="G69" s="76"/>
      <c r="H69" s="40">
        <v>99361.42</v>
      </c>
      <c r="I69" s="40">
        <v>49061.8</v>
      </c>
      <c r="J69" s="4">
        <f>I69/H69*100%</f>
        <v>0.49377112364134895</v>
      </c>
    </row>
    <row r="70" spans="1:11" x14ac:dyDescent="0.25">
      <c r="A70" s="75" t="s">
        <v>19</v>
      </c>
      <c r="B70" s="75"/>
      <c r="C70" s="75"/>
      <c r="D70" s="76" t="s">
        <v>20</v>
      </c>
      <c r="E70" s="76"/>
      <c r="F70" s="76"/>
      <c r="G70" s="76"/>
      <c r="H70" s="40">
        <v>174090.78</v>
      </c>
      <c r="I70" s="40">
        <v>126800</v>
      </c>
      <c r="J70" s="4">
        <f>I70/H70*100%</f>
        <v>0.72835563146997218</v>
      </c>
    </row>
    <row r="71" spans="1:11" ht="21.75" customHeight="1" x14ac:dyDescent="0.25">
      <c r="A71" s="55" t="s">
        <v>21</v>
      </c>
      <c r="B71" s="55"/>
      <c r="C71" s="55"/>
      <c r="D71" s="66" t="s">
        <v>90</v>
      </c>
      <c r="E71" s="67"/>
      <c r="F71" s="67"/>
      <c r="G71" s="68"/>
      <c r="H71" s="40">
        <v>35796.99</v>
      </c>
      <c r="I71" s="40">
        <v>35796.99</v>
      </c>
      <c r="J71" s="4">
        <v>1</v>
      </c>
    </row>
    <row r="72" spans="1:11" x14ac:dyDescent="0.25">
      <c r="A72" s="55" t="s">
        <v>47</v>
      </c>
      <c r="B72" s="55"/>
      <c r="C72" s="55"/>
      <c r="D72" s="66" t="s">
        <v>91</v>
      </c>
      <c r="E72" s="67"/>
      <c r="F72" s="67"/>
      <c r="G72" s="68"/>
      <c r="H72" s="40"/>
      <c r="I72" s="40"/>
      <c r="J72" s="4"/>
    </row>
    <row r="73" spans="1:11" x14ac:dyDescent="0.25">
      <c r="A73" s="75" t="s">
        <v>68</v>
      </c>
      <c r="B73" s="75"/>
      <c r="C73" s="75"/>
      <c r="D73" s="89" t="s">
        <v>92</v>
      </c>
      <c r="E73" s="89"/>
      <c r="F73" s="89"/>
      <c r="G73" s="89"/>
      <c r="H73" s="40">
        <v>41000</v>
      </c>
      <c r="I73" s="40">
        <v>3282.2</v>
      </c>
      <c r="J73" s="4">
        <f>I73/H73</f>
        <v>8.0053658536585359E-2</v>
      </c>
    </row>
    <row r="74" spans="1:11" x14ac:dyDescent="0.25">
      <c r="A74" s="25">
        <v>343</v>
      </c>
      <c r="D74" s="107" t="s">
        <v>72</v>
      </c>
      <c r="E74" s="108"/>
      <c r="F74" s="108"/>
      <c r="G74" s="109"/>
      <c r="H74" s="42">
        <v>0</v>
      </c>
      <c r="I74" s="42">
        <v>0</v>
      </c>
      <c r="J74" s="4">
        <v>0</v>
      </c>
      <c r="K74" s="23"/>
    </row>
    <row r="75" spans="1:11" x14ac:dyDescent="0.25">
      <c r="A75" s="77" t="s">
        <v>52</v>
      </c>
      <c r="B75" s="77"/>
      <c r="C75" s="77"/>
      <c r="D75" s="78" t="s">
        <v>53</v>
      </c>
      <c r="E75" s="78"/>
      <c r="F75" s="78"/>
      <c r="G75" s="78"/>
      <c r="H75" s="39">
        <f>H76</f>
        <v>228133.8</v>
      </c>
      <c r="I75" s="39">
        <f>I76</f>
        <v>92869.73</v>
      </c>
      <c r="J75" s="4">
        <f>I75/H75</f>
        <v>0.40708448287803034</v>
      </c>
    </row>
    <row r="76" spans="1:11" x14ac:dyDescent="0.25">
      <c r="A76" s="75" t="s">
        <v>54</v>
      </c>
      <c r="B76" s="75"/>
      <c r="C76" s="75"/>
      <c r="D76" s="76" t="s">
        <v>55</v>
      </c>
      <c r="E76" s="76"/>
      <c r="F76" s="76"/>
      <c r="G76" s="76"/>
      <c r="H76" s="40">
        <v>228133.8</v>
      </c>
      <c r="I76" s="40">
        <v>92869.73</v>
      </c>
      <c r="J76" s="4">
        <f>I76/H76</f>
        <v>0.40708448287803034</v>
      </c>
    </row>
    <row r="77" spans="1:11" x14ac:dyDescent="0.25">
      <c r="A77" s="77" t="s">
        <v>50</v>
      </c>
      <c r="B77" s="77"/>
      <c r="C77" s="77"/>
      <c r="D77" s="78" t="s">
        <v>59</v>
      </c>
      <c r="E77" s="78"/>
      <c r="F77" s="78"/>
      <c r="G77" s="78"/>
      <c r="H77" s="39">
        <f>H78+H79+H81+H84+H86+H88+H90+H80+H85+H89</f>
        <v>4202833.82</v>
      </c>
      <c r="I77" s="39">
        <f>I78+I79+I81+I84+I86+I88+I80+I85+I90</f>
        <v>2414560.25</v>
      </c>
      <c r="J77" s="4">
        <f t="shared" si="5"/>
        <v>0.57450766635355566</v>
      </c>
    </row>
    <row r="78" spans="1:11" x14ac:dyDescent="0.25">
      <c r="A78" s="75" t="s">
        <v>3</v>
      </c>
      <c r="B78" s="75"/>
      <c r="C78" s="75"/>
      <c r="D78" s="76" t="s">
        <v>4</v>
      </c>
      <c r="E78" s="76"/>
      <c r="F78" s="76"/>
      <c r="G78" s="76"/>
      <c r="H78" s="40">
        <v>2171826.1800000002</v>
      </c>
      <c r="I78" s="41">
        <v>1637895.61</v>
      </c>
      <c r="J78" s="4">
        <f>I78/H78*100%</f>
        <v>0.75415593802262759</v>
      </c>
    </row>
    <row r="79" spans="1:11" x14ac:dyDescent="0.25">
      <c r="A79" s="75" t="s">
        <v>5</v>
      </c>
      <c r="B79" s="75"/>
      <c r="C79" s="75"/>
      <c r="D79" s="76" t="s">
        <v>6</v>
      </c>
      <c r="E79" s="76"/>
      <c r="F79" s="76"/>
      <c r="G79" s="76"/>
      <c r="H79" s="40">
        <v>1057515.95</v>
      </c>
      <c r="I79" s="40">
        <v>577948.81999999995</v>
      </c>
      <c r="J79" s="4">
        <f t="shared" si="5"/>
        <v>0.54651546390387773</v>
      </c>
    </row>
    <row r="80" spans="1:11" x14ac:dyDescent="0.25">
      <c r="A80" s="75" t="s">
        <v>7</v>
      </c>
      <c r="B80" s="75"/>
      <c r="C80" s="75"/>
      <c r="D80" s="76" t="s">
        <v>8</v>
      </c>
      <c r="E80" s="76"/>
      <c r="F80" s="76"/>
      <c r="G80" s="76"/>
      <c r="H80" s="40">
        <v>17460</v>
      </c>
      <c r="I80" s="40">
        <v>1455</v>
      </c>
      <c r="J80" s="4">
        <f>I80/H80*100%</f>
        <v>8.3333333333333329E-2</v>
      </c>
    </row>
    <row r="81" spans="1:13" x14ac:dyDescent="0.25">
      <c r="A81" s="75" t="s">
        <v>11</v>
      </c>
      <c r="B81" s="75"/>
      <c r="C81" s="75"/>
      <c r="D81" s="76" t="s">
        <v>12</v>
      </c>
      <c r="E81" s="76"/>
      <c r="F81" s="76"/>
      <c r="G81" s="76"/>
      <c r="H81" s="40">
        <v>663318.68999999994</v>
      </c>
      <c r="I81" s="40">
        <v>172258.98</v>
      </c>
      <c r="J81" s="4">
        <f t="shared" si="5"/>
        <v>0.25969263733545639</v>
      </c>
    </row>
    <row r="82" spans="1:13" x14ac:dyDescent="0.25">
      <c r="A82" s="63" t="s">
        <v>13</v>
      </c>
      <c r="B82" s="64"/>
      <c r="C82" s="65"/>
      <c r="D82" s="66" t="s">
        <v>14</v>
      </c>
      <c r="E82" s="67"/>
      <c r="F82" s="67"/>
      <c r="G82" s="68"/>
      <c r="H82" s="40">
        <v>216630.7</v>
      </c>
      <c r="I82" s="40">
        <v>36279.81</v>
      </c>
      <c r="J82" s="4">
        <f t="shared" si="5"/>
        <v>0.16747307745393425</v>
      </c>
    </row>
    <row r="83" spans="1:13" ht="15" customHeight="1" x14ac:dyDescent="0.25">
      <c r="A83" s="63" t="s">
        <v>15</v>
      </c>
      <c r="B83" s="64"/>
      <c r="C83" s="65"/>
      <c r="D83" s="66" t="s">
        <v>16</v>
      </c>
      <c r="E83" s="67"/>
      <c r="F83" s="67"/>
      <c r="G83" s="68"/>
      <c r="H83" s="40">
        <v>195000</v>
      </c>
      <c r="I83" s="40">
        <v>135979.17000000001</v>
      </c>
      <c r="J83" s="4">
        <f t="shared" si="5"/>
        <v>0.697329076923077</v>
      </c>
    </row>
    <row r="84" spans="1:13" ht="15" customHeight="1" x14ac:dyDescent="0.25">
      <c r="A84" s="75" t="s">
        <v>17</v>
      </c>
      <c r="B84" s="75"/>
      <c r="C84" s="75"/>
      <c r="D84" s="76" t="s">
        <v>18</v>
      </c>
      <c r="E84" s="76"/>
      <c r="F84" s="76"/>
      <c r="G84" s="76"/>
      <c r="H84" s="40">
        <v>183349</v>
      </c>
      <c r="I84" s="40">
        <v>5601.84</v>
      </c>
      <c r="J84" s="4">
        <f t="shared" si="5"/>
        <v>3.0552880026615908E-2</v>
      </c>
    </row>
    <row r="85" spans="1:13" ht="15" customHeight="1" x14ac:dyDescent="0.25">
      <c r="A85" s="75" t="s">
        <v>19</v>
      </c>
      <c r="B85" s="75"/>
      <c r="C85" s="75"/>
      <c r="D85" s="76" t="s">
        <v>20</v>
      </c>
      <c r="E85" s="76"/>
      <c r="F85" s="76"/>
      <c r="G85" s="76"/>
      <c r="H85" s="40">
        <v>49364</v>
      </c>
      <c r="I85" s="40">
        <v>4400</v>
      </c>
      <c r="J85" s="4">
        <v>0</v>
      </c>
    </row>
    <row r="86" spans="1:13" ht="36" customHeight="1" x14ac:dyDescent="0.25">
      <c r="A86" s="63" t="s">
        <v>38</v>
      </c>
      <c r="B86" s="85"/>
      <c r="C86" s="86"/>
      <c r="D86" s="66" t="s">
        <v>51</v>
      </c>
      <c r="E86" s="87"/>
      <c r="F86" s="87"/>
      <c r="G86" s="88"/>
      <c r="H86" s="40">
        <v>0</v>
      </c>
      <c r="I86" s="40">
        <v>0</v>
      </c>
      <c r="J86" s="4">
        <v>0</v>
      </c>
    </row>
    <row r="87" spans="1:13" ht="15" customHeight="1" x14ac:dyDescent="0.25">
      <c r="A87" s="63" t="s">
        <v>47</v>
      </c>
      <c r="B87" s="85"/>
      <c r="C87" s="86"/>
      <c r="D87" s="66" t="s">
        <v>25</v>
      </c>
      <c r="E87" s="87"/>
      <c r="F87" s="87"/>
      <c r="G87" s="88"/>
      <c r="H87" s="40">
        <v>0</v>
      </c>
      <c r="I87" s="40">
        <v>0</v>
      </c>
      <c r="J87" s="4">
        <v>0</v>
      </c>
      <c r="K87" s="37"/>
      <c r="L87" s="37"/>
      <c r="M87" s="37"/>
    </row>
    <row r="88" spans="1:13" ht="15.75" customHeight="1" x14ac:dyDescent="0.25">
      <c r="A88" s="63" t="s">
        <v>28</v>
      </c>
      <c r="B88" s="85"/>
      <c r="C88" s="86"/>
      <c r="D88" s="66" t="s">
        <v>86</v>
      </c>
      <c r="E88" s="87"/>
      <c r="F88" s="87"/>
      <c r="G88" s="88"/>
      <c r="H88" s="40">
        <v>20000</v>
      </c>
      <c r="I88" s="40">
        <v>15000</v>
      </c>
      <c r="J88" s="4">
        <v>0.75</v>
      </c>
      <c r="K88" s="37"/>
      <c r="L88" s="37"/>
      <c r="M88" s="37"/>
    </row>
    <row r="89" spans="1:13" ht="42" customHeight="1" x14ac:dyDescent="0.25">
      <c r="A89" s="50" t="s">
        <v>68</v>
      </c>
      <c r="B89" s="53"/>
      <c r="C89" s="54"/>
      <c r="D89" s="66" t="s">
        <v>86</v>
      </c>
      <c r="E89" s="70"/>
      <c r="F89" s="70"/>
      <c r="G89" s="71"/>
      <c r="H89" s="40">
        <v>0</v>
      </c>
      <c r="I89" s="40">
        <v>0</v>
      </c>
      <c r="J89" s="4">
        <v>0</v>
      </c>
      <c r="K89" s="37"/>
      <c r="L89" s="37"/>
      <c r="M89" s="37"/>
    </row>
    <row r="90" spans="1:13" ht="65.25" customHeight="1" x14ac:dyDescent="0.25">
      <c r="A90" s="75" t="s">
        <v>31</v>
      </c>
      <c r="B90" s="75"/>
      <c r="C90" s="75"/>
      <c r="D90" s="76" t="s">
        <v>32</v>
      </c>
      <c r="E90" s="76"/>
      <c r="F90" s="76"/>
      <c r="G90" s="76"/>
      <c r="H90" s="40">
        <v>40000</v>
      </c>
      <c r="I90" s="40">
        <v>0</v>
      </c>
      <c r="J90" s="4">
        <v>0</v>
      </c>
      <c r="K90" s="37"/>
      <c r="L90" s="37"/>
      <c r="M90" s="37"/>
    </row>
    <row r="91" spans="1:13" ht="68.25" customHeight="1" x14ac:dyDescent="0.25">
      <c r="A91" s="98"/>
      <c r="B91" s="98"/>
      <c r="C91" s="98"/>
      <c r="D91" s="100" t="s">
        <v>56</v>
      </c>
      <c r="E91" s="100"/>
      <c r="F91" s="100"/>
      <c r="G91" s="100"/>
      <c r="H91" s="40"/>
      <c r="I91" s="40"/>
      <c r="J91" s="4"/>
      <c r="K91" s="37"/>
      <c r="L91" s="37"/>
      <c r="M91" s="37"/>
    </row>
    <row r="92" spans="1:13" ht="52.5" customHeight="1" x14ac:dyDescent="0.25">
      <c r="A92" s="99"/>
      <c r="B92" s="99"/>
      <c r="C92" s="99"/>
      <c r="D92" s="100"/>
      <c r="E92" s="100"/>
      <c r="F92" s="100"/>
      <c r="G92" s="100"/>
      <c r="H92" s="39">
        <f>H12+H31+H37+H42+H47+H63+H75+H77</f>
        <v>120673374.57999998</v>
      </c>
      <c r="I92" s="39">
        <f>I12+I31+I37+I42+I47+I63+I75+I77</f>
        <v>50026451.489999995</v>
      </c>
      <c r="J92" s="4">
        <f>I92/H92*100%</f>
        <v>0.41456080650860672</v>
      </c>
      <c r="K92" s="37"/>
      <c r="L92" s="37"/>
      <c r="M92" s="37"/>
    </row>
    <row r="93" spans="1:13" ht="29.25" customHeight="1" x14ac:dyDescent="0.25">
      <c r="A93" s="5"/>
      <c r="B93" s="5"/>
      <c r="C93" s="5"/>
      <c r="D93" s="5"/>
      <c r="E93" s="5"/>
      <c r="F93" s="5"/>
      <c r="G93" s="5"/>
      <c r="H93" s="2" t="s">
        <v>57</v>
      </c>
      <c r="I93" s="5"/>
      <c r="J93" s="5"/>
      <c r="K93" s="37"/>
      <c r="L93" s="37"/>
      <c r="M93" s="37"/>
    </row>
    <row r="94" spans="1:13" ht="23.25" customHeight="1" x14ac:dyDescent="0.25">
      <c r="A94" s="3"/>
      <c r="B94" s="3"/>
      <c r="C94" s="3"/>
      <c r="D94" s="97" t="s">
        <v>58</v>
      </c>
      <c r="E94" s="97"/>
      <c r="F94" s="97"/>
      <c r="G94" s="97"/>
      <c r="H94" s="40">
        <v>-1698404.17</v>
      </c>
      <c r="I94" s="40">
        <v>755435.79</v>
      </c>
      <c r="J94" s="3"/>
      <c r="K94" s="37"/>
      <c r="L94" s="37"/>
      <c r="M94" s="37"/>
    </row>
    <row r="95" spans="1:13" x14ac:dyDescent="0.25">
      <c r="A95" s="117" t="s">
        <v>89</v>
      </c>
      <c r="B95" s="118"/>
      <c r="C95" s="118"/>
      <c r="D95" s="118"/>
      <c r="E95" s="118"/>
      <c r="F95" s="118"/>
      <c r="G95" s="118"/>
      <c r="H95" s="118"/>
      <c r="I95" s="118"/>
      <c r="J95" s="118"/>
    </row>
    <row r="96" spans="1:13" x14ac:dyDescent="0.25">
      <c r="A96" s="37"/>
      <c r="B96" s="37"/>
      <c r="C96" s="37"/>
      <c r="D96" s="37"/>
      <c r="E96" s="37"/>
      <c r="F96" s="37"/>
      <c r="G96" s="37"/>
      <c r="H96" s="37"/>
      <c r="I96" s="37"/>
      <c r="J96" s="37"/>
    </row>
    <row r="97" spans="1:10" x14ac:dyDescent="0.25">
      <c r="A97" s="37"/>
      <c r="B97" s="37"/>
      <c r="C97" s="37"/>
      <c r="D97" s="37"/>
      <c r="E97" s="37"/>
      <c r="F97" s="37"/>
      <c r="G97" s="37"/>
      <c r="H97" s="37"/>
      <c r="I97" s="37"/>
      <c r="J97" s="37"/>
    </row>
    <row r="98" spans="1:10" x14ac:dyDescent="0.25">
      <c r="A98" s="11"/>
      <c r="B98" s="11"/>
      <c r="C98" s="11"/>
      <c r="D98" s="10"/>
      <c r="E98" s="10"/>
      <c r="F98" s="10"/>
      <c r="G98" s="12"/>
      <c r="H98" s="13"/>
      <c r="I98" s="13"/>
      <c r="J98" s="11"/>
    </row>
    <row r="99" spans="1:10" x14ac:dyDescent="0.25">
      <c r="A99" s="38" t="s">
        <v>77</v>
      </c>
      <c r="B99" s="38"/>
      <c r="C99" s="38"/>
      <c r="D99" s="38"/>
      <c r="E99" s="38"/>
      <c r="F99" s="38"/>
      <c r="G99" s="38"/>
      <c r="H99" s="69" t="s">
        <v>93</v>
      </c>
      <c r="I99" s="69"/>
      <c r="J99" s="38"/>
    </row>
  </sheetData>
  <mergeCells count="145">
    <mergeCell ref="A87:C87"/>
    <mergeCell ref="D87:G87"/>
    <mergeCell ref="H2:J2"/>
    <mergeCell ref="H3:J3"/>
    <mergeCell ref="H4:J4"/>
    <mergeCell ref="A7:J7"/>
    <mergeCell ref="H5:J5"/>
    <mergeCell ref="A95:J95"/>
    <mergeCell ref="A10:I10"/>
    <mergeCell ref="A12:C12"/>
    <mergeCell ref="D12:G12"/>
    <mergeCell ref="A11:C11"/>
    <mergeCell ref="D11:G11"/>
    <mergeCell ref="A53:C53"/>
    <mergeCell ref="A16:C16"/>
    <mergeCell ref="D16:G16"/>
    <mergeCell ref="A17:C17"/>
    <mergeCell ref="D17:G17"/>
    <mergeCell ref="A13:C13"/>
    <mergeCell ref="D13:G13"/>
    <mergeCell ref="A15:C15"/>
    <mergeCell ref="D15:G15"/>
    <mergeCell ref="A21:C21"/>
    <mergeCell ref="A40:C40"/>
    <mergeCell ref="A30:C30"/>
    <mergeCell ref="D30:G30"/>
    <mergeCell ref="A29:C29"/>
    <mergeCell ref="D71:G71"/>
    <mergeCell ref="D72:G72"/>
    <mergeCell ref="D74:G74"/>
    <mergeCell ref="D29:G29"/>
    <mergeCell ref="D54:G54"/>
    <mergeCell ref="A45:C45"/>
    <mergeCell ref="D45:G45"/>
    <mergeCell ref="A47:C47"/>
    <mergeCell ref="A59:C59"/>
    <mergeCell ref="D59:G59"/>
    <mergeCell ref="A50:C50"/>
    <mergeCell ref="D50:G50"/>
    <mergeCell ref="A18:C18"/>
    <mergeCell ref="D18:G18"/>
    <mergeCell ref="A19:C19"/>
    <mergeCell ref="D19:G19"/>
    <mergeCell ref="A20:C20"/>
    <mergeCell ref="D20:G20"/>
    <mergeCell ref="A23:C23"/>
    <mergeCell ref="D27:G27"/>
    <mergeCell ref="D25:G25"/>
    <mergeCell ref="D26:G26"/>
    <mergeCell ref="D21:G21"/>
    <mergeCell ref="A22:C22"/>
    <mergeCell ref="D22:G22"/>
    <mergeCell ref="D94:G94"/>
    <mergeCell ref="A91:C92"/>
    <mergeCell ref="D91:G92"/>
    <mergeCell ref="D62:G62"/>
    <mergeCell ref="A66:C66"/>
    <mergeCell ref="D66:G66"/>
    <mergeCell ref="A67:C67"/>
    <mergeCell ref="D67:G67"/>
    <mergeCell ref="A63:C63"/>
    <mergeCell ref="D63:G63"/>
    <mergeCell ref="A64:C64"/>
    <mergeCell ref="D64:G64"/>
    <mergeCell ref="A80:C80"/>
    <mergeCell ref="D80:G80"/>
    <mergeCell ref="A90:C90"/>
    <mergeCell ref="D90:G90"/>
    <mergeCell ref="A85:C85"/>
    <mergeCell ref="D85:G85"/>
    <mergeCell ref="A86:C86"/>
    <mergeCell ref="A77:C77"/>
    <mergeCell ref="D77:G77"/>
    <mergeCell ref="D86:G86"/>
    <mergeCell ref="A82:C82"/>
    <mergeCell ref="D65:G65"/>
    <mergeCell ref="F1:J1"/>
    <mergeCell ref="A75:C75"/>
    <mergeCell ref="D75:G75"/>
    <mergeCell ref="A76:C76"/>
    <mergeCell ref="D76:G76"/>
    <mergeCell ref="A69:C69"/>
    <mergeCell ref="D69:G69"/>
    <mergeCell ref="D70:G70"/>
    <mergeCell ref="A73:C73"/>
    <mergeCell ref="A42:C42"/>
    <mergeCell ref="D42:G42"/>
    <mergeCell ref="A43:C43"/>
    <mergeCell ref="D43:G43"/>
    <mergeCell ref="A39:C39"/>
    <mergeCell ref="D39:G39"/>
    <mergeCell ref="A56:C56"/>
    <mergeCell ref="D52:G52"/>
    <mergeCell ref="D46:G46"/>
    <mergeCell ref="A33:C33"/>
    <mergeCell ref="D33:G33"/>
    <mergeCell ref="D61:G61"/>
    <mergeCell ref="D14:G14"/>
    <mergeCell ref="D35:G35"/>
    <mergeCell ref="D49:G49"/>
    <mergeCell ref="D78:G78"/>
    <mergeCell ref="A83:C83"/>
    <mergeCell ref="D83:G83"/>
    <mergeCell ref="A51:C51"/>
    <mergeCell ref="D51:G51"/>
    <mergeCell ref="A38:C38"/>
    <mergeCell ref="D38:G38"/>
    <mergeCell ref="A34:C34"/>
    <mergeCell ref="A32:C32"/>
    <mergeCell ref="D32:G32"/>
    <mergeCell ref="D34:G34"/>
    <mergeCell ref="A36:C36"/>
    <mergeCell ref="D36:G36"/>
    <mergeCell ref="A41:C41"/>
    <mergeCell ref="D41:G41"/>
    <mergeCell ref="D40:G40"/>
    <mergeCell ref="D82:G82"/>
    <mergeCell ref="D56:G56"/>
    <mergeCell ref="D58:G58"/>
    <mergeCell ref="D53:G53"/>
    <mergeCell ref="D47:G47"/>
    <mergeCell ref="D57:G57"/>
    <mergeCell ref="A44:C44"/>
    <mergeCell ref="D44:G44"/>
    <mergeCell ref="H99:I99"/>
    <mergeCell ref="D89:G89"/>
    <mergeCell ref="D55:G55"/>
    <mergeCell ref="A68:C68"/>
    <mergeCell ref="D68:G68"/>
    <mergeCell ref="A31:C31"/>
    <mergeCell ref="D31:G31"/>
    <mergeCell ref="D48:G48"/>
    <mergeCell ref="A37:C37"/>
    <mergeCell ref="D37:G37"/>
    <mergeCell ref="A84:C84"/>
    <mergeCell ref="D84:G84"/>
    <mergeCell ref="A81:C81"/>
    <mergeCell ref="A70:C70"/>
    <mergeCell ref="A88:C88"/>
    <mergeCell ref="D88:G88"/>
    <mergeCell ref="A79:C79"/>
    <mergeCell ref="D79:G79"/>
    <mergeCell ref="D81:G81"/>
    <mergeCell ref="D73:G73"/>
    <mergeCell ref="A78:C78"/>
  </mergeCells>
  <pageMargins left="0.70866141732283472" right="0.70866141732283472" top="0.74803149606299213" bottom="0.74803149606299213" header="0.31496062992125984" footer="0.31496062992125984"/>
  <pageSetup paperSize="9" scale="90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2024-10-14T14:53:04Z</dcterms:modified>
</cp:coreProperties>
</file>