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СОБРАНИЕ ДЕПУТАТОВ 6 СОЗЫВ\ЗАСЕДАНИЕ 18\ПРОКУРАТУРА\"/>
    </mc:Choice>
  </mc:AlternateContent>
  <bookViews>
    <workbookView xWindow="0" yWindow="0" windowWidth="28800" windowHeight="13620" firstSheet="6" activeTab="12"/>
  </bookViews>
  <sheets>
    <sheet name="Приложение №1" sheetId="17" r:id="rId1"/>
    <sheet name="Приложение №2" sheetId="18" r:id="rId2"/>
    <sheet name="Приложение №3" sheetId="1" r:id="rId3"/>
    <sheet name="Приложение №4" sheetId="2" r:id="rId4"/>
    <sheet name="Приложение №5" sheetId="20" r:id="rId5"/>
    <sheet name="Приложение №6" sheetId="19" r:id="rId6"/>
    <sheet name="Приложение №7" sheetId="21" r:id="rId7"/>
    <sheet name="Приложение №8" sheetId="6" r:id="rId8"/>
    <sheet name="Приложение №9" sheetId="22" r:id="rId9"/>
    <sheet name="приложение №10" sheetId="8" r:id="rId10"/>
    <sheet name="Приложение №11" sheetId="23" r:id="rId11"/>
    <sheet name="Приложение №12" sheetId="24" r:id="rId12"/>
    <sheet name="Приложение №13" sheetId="25" r:id="rId13"/>
  </sheets>
  <definedNames>
    <definedName name="_xlnm._FilterDatabase" localSheetId="3" hidden="1">'Приложение №4'!$A$16:$F$197</definedName>
    <definedName name="_xlnm._FilterDatabase" localSheetId="5" hidden="1">'Приложение №6'!$A$15:$G$196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8" l="1"/>
  <c r="G64" i="19"/>
  <c r="G29" i="19"/>
  <c r="F30" i="2"/>
  <c r="F65" i="2"/>
  <c r="G49" i="22" l="1"/>
  <c r="G170" i="19"/>
  <c r="F171" i="2"/>
  <c r="E54" i="1" l="1"/>
  <c r="D54" i="1"/>
  <c r="C54" i="1" l="1"/>
  <c r="C44" i="1"/>
  <c r="C50" i="1" l="1"/>
  <c r="G41" i="22" l="1"/>
  <c r="G146" i="19"/>
  <c r="F147" i="2"/>
  <c r="I48" i="22" l="1"/>
  <c r="H48" i="22"/>
  <c r="G137" i="21"/>
  <c r="F136" i="20"/>
  <c r="H137" i="21"/>
  <c r="G136" i="20"/>
  <c r="F45" i="20"/>
  <c r="G14" i="21"/>
  <c r="F47" i="20"/>
  <c r="G48" i="21"/>
  <c r="E16" i="1" l="1"/>
  <c r="D16" i="1"/>
  <c r="C16" i="1"/>
  <c r="H45" i="22" l="1"/>
  <c r="G53" i="22" l="1"/>
  <c r="G54" i="22"/>
  <c r="S16" i="25" l="1"/>
  <c r="R16" i="25"/>
  <c r="Q16" i="25"/>
  <c r="I64" i="22" l="1"/>
  <c r="I63" i="22" s="1"/>
  <c r="H64" i="22"/>
  <c r="H63" i="22" s="1"/>
  <c r="G64" i="22"/>
  <c r="G63" i="22" s="1"/>
  <c r="I61" i="22"/>
  <c r="I60" i="22" s="1"/>
  <c r="H61" i="22"/>
  <c r="H60" i="22" s="1"/>
  <c r="G61" i="22"/>
  <c r="G60" i="22" s="1"/>
  <c r="I57" i="22"/>
  <c r="H57" i="22"/>
  <c r="G57" i="22"/>
  <c r="I55" i="22"/>
  <c r="H55" i="22"/>
  <c r="G55" i="22"/>
  <c r="I51" i="22"/>
  <c r="I50" i="22" s="1"/>
  <c r="H51" i="22"/>
  <c r="H50" i="22" s="1"/>
  <c r="G51" i="22"/>
  <c r="G50" i="22" s="1"/>
  <c r="G48" i="22"/>
  <c r="I46" i="22"/>
  <c r="H46" i="22"/>
  <c r="G46" i="22"/>
  <c r="I40" i="22"/>
  <c r="I39" i="22" s="1"/>
  <c r="I38" i="22" s="1"/>
  <c r="I37" i="22" s="1"/>
  <c r="I36" i="22" s="1"/>
  <c r="H40" i="22"/>
  <c r="H39" i="22" s="1"/>
  <c r="H38" i="22" s="1"/>
  <c r="H37" i="22" s="1"/>
  <c r="H36" i="22" s="1"/>
  <c r="G40" i="22"/>
  <c r="G39" i="22" s="1"/>
  <c r="G38" i="22" s="1"/>
  <c r="G37" i="22" s="1"/>
  <c r="G36" i="22" s="1"/>
  <c r="I34" i="22"/>
  <c r="I33" i="22" s="1"/>
  <c r="I32" i="22" s="1"/>
  <c r="H34" i="22"/>
  <c r="H33" i="22" s="1"/>
  <c r="H32" i="22" s="1"/>
  <c r="G34" i="22"/>
  <c r="G33" i="22" s="1"/>
  <c r="G32" i="22" s="1"/>
  <c r="I30" i="22"/>
  <c r="I29" i="22" s="1"/>
  <c r="I28" i="22" s="1"/>
  <c r="H30" i="22"/>
  <c r="H29" i="22" s="1"/>
  <c r="H28" i="22" s="1"/>
  <c r="G30" i="22"/>
  <c r="G29" i="22" s="1"/>
  <c r="G28" i="22" s="1"/>
  <c r="I26" i="22"/>
  <c r="I25" i="22" s="1"/>
  <c r="I24" i="22" s="1"/>
  <c r="H26" i="22"/>
  <c r="H25" i="22" s="1"/>
  <c r="H24" i="22" s="1"/>
  <c r="G26" i="22"/>
  <c r="G25" i="22" s="1"/>
  <c r="G24" i="22" s="1"/>
  <c r="E20" i="8"/>
  <c r="E19" i="8" s="1"/>
  <c r="E18" i="8" s="1"/>
  <c r="E24" i="8"/>
  <c r="E23" i="8" s="1"/>
  <c r="E22" i="8" s="1"/>
  <c r="D20" i="8"/>
  <c r="D19" i="8" s="1"/>
  <c r="D18" i="8" s="1"/>
  <c r="D23" i="8"/>
  <c r="D22" i="8" s="1"/>
  <c r="D24" i="8"/>
  <c r="D21" i="6"/>
  <c r="C21" i="6"/>
  <c r="B21" i="6"/>
  <c r="H159" i="21"/>
  <c r="H158" i="21" s="1"/>
  <c r="H157" i="21" s="1"/>
  <c r="H156" i="21" s="1"/>
  <c r="H155" i="21" s="1"/>
  <c r="H154" i="21" s="1"/>
  <c r="G159" i="21"/>
  <c r="G158" i="21" s="1"/>
  <c r="G157" i="21" s="1"/>
  <c r="G156" i="21" s="1"/>
  <c r="G155" i="21" s="1"/>
  <c r="G154" i="21" s="1"/>
  <c r="H152" i="21"/>
  <c r="H151" i="21" s="1"/>
  <c r="G152" i="21"/>
  <c r="G151" i="21" s="1"/>
  <c r="H149" i="21"/>
  <c r="G149" i="21"/>
  <c r="G147" i="21" s="1"/>
  <c r="H147" i="21"/>
  <c r="H145" i="21"/>
  <c r="G145" i="21"/>
  <c r="H143" i="21"/>
  <c r="H142" i="21" s="1"/>
  <c r="G143" i="21"/>
  <c r="G142" i="21" s="1"/>
  <c r="G141" i="21" s="1"/>
  <c r="H139" i="21"/>
  <c r="G139" i="21"/>
  <c r="G138" i="21" s="1"/>
  <c r="H138" i="21"/>
  <c r="H136" i="21"/>
  <c r="G136" i="21"/>
  <c r="H134" i="21"/>
  <c r="H133" i="21" s="1"/>
  <c r="G134" i="21"/>
  <c r="H126" i="21"/>
  <c r="G126" i="21"/>
  <c r="G125" i="21" s="1"/>
  <c r="H125" i="21"/>
  <c r="H120" i="21" s="1"/>
  <c r="H119" i="21" s="1"/>
  <c r="H118" i="21" s="1"/>
  <c r="H121" i="21"/>
  <c r="G121" i="21"/>
  <c r="H115" i="21"/>
  <c r="H114" i="21" s="1"/>
  <c r="G115" i="21"/>
  <c r="G114" i="21" s="1"/>
  <c r="H112" i="21"/>
  <c r="H111" i="21" s="1"/>
  <c r="G112" i="21"/>
  <c r="G111" i="21" s="1"/>
  <c r="H106" i="21"/>
  <c r="H105" i="21" s="1"/>
  <c r="H104" i="21" s="1"/>
  <c r="H103" i="21" s="1"/>
  <c r="H102" i="21" s="1"/>
  <c r="G106" i="21"/>
  <c r="G105" i="21"/>
  <c r="G104" i="21" s="1"/>
  <c r="G103" i="21" s="1"/>
  <c r="G102" i="21" s="1"/>
  <c r="H99" i="21"/>
  <c r="H98" i="21" s="1"/>
  <c r="H97" i="21" s="1"/>
  <c r="G99" i="21"/>
  <c r="G98" i="21" s="1"/>
  <c r="G97" i="21" s="1"/>
  <c r="H95" i="21"/>
  <c r="H94" i="21" s="1"/>
  <c r="H93" i="21" s="1"/>
  <c r="G95" i="21"/>
  <c r="G94" i="21" s="1"/>
  <c r="G93" i="21" s="1"/>
  <c r="G91" i="21"/>
  <c r="G90" i="21" s="1"/>
  <c r="G89" i="21" s="1"/>
  <c r="H90" i="21"/>
  <c r="H89" i="21" s="1"/>
  <c r="H83" i="21"/>
  <c r="G83" i="21"/>
  <c r="G82" i="21" s="1"/>
  <c r="G81" i="21" s="1"/>
  <c r="G80" i="21" s="1"/>
  <c r="G79" i="21" s="1"/>
  <c r="G78" i="21" s="1"/>
  <c r="H82" i="21"/>
  <c r="H81" i="21" s="1"/>
  <c r="H80" i="21" s="1"/>
  <c r="H79" i="21" s="1"/>
  <c r="H78" i="21" s="1"/>
  <c r="H76" i="21"/>
  <c r="G76" i="21"/>
  <c r="H74" i="21"/>
  <c r="H73" i="21" s="1"/>
  <c r="H72" i="21" s="1"/>
  <c r="H71" i="21" s="1"/>
  <c r="H70" i="21" s="1"/>
  <c r="H69" i="21" s="1"/>
  <c r="G74" i="21"/>
  <c r="H67" i="21"/>
  <c r="H66" i="21" s="1"/>
  <c r="G67" i="21"/>
  <c r="G66" i="21" s="1"/>
  <c r="H63" i="21"/>
  <c r="H62" i="21" s="1"/>
  <c r="H61" i="21" s="1"/>
  <c r="H60" i="21" s="1"/>
  <c r="H59" i="21" s="1"/>
  <c r="G63" i="21"/>
  <c r="G62" i="21" s="1"/>
  <c r="H57" i="21"/>
  <c r="G57" i="21"/>
  <c r="G56" i="21" s="1"/>
  <c r="G55" i="21" s="1"/>
  <c r="H56" i="21"/>
  <c r="H55" i="21" s="1"/>
  <c r="H53" i="21"/>
  <c r="G53" i="21"/>
  <c r="H51" i="21"/>
  <c r="G51" i="21"/>
  <c r="H49" i="21"/>
  <c r="G49" i="21"/>
  <c r="G47" i="21"/>
  <c r="G46" i="21" s="1"/>
  <c r="H44" i="21"/>
  <c r="G44" i="21"/>
  <c r="G43" i="21" s="1"/>
  <c r="H43" i="21"/>
  <c r="H41" i="21"/>
  <c r="H40" i="21" s="1"/>
  <c r="G41" i="21"/>
  <c r="G40" i="21" s="1"/>
  <c r="H38" i="21"/>
  <c r="H37" i="21" s="1"/>
  <c r="G38" i="21"/>
  <c r="G37" i="21" s="1"/>
  <c r="H35" i="21"/>
  <c r="G35" i="21"/>
  <c r="G34" i="21" s="1"/>
  <c r="H34" i="21"/>
  <c r="H26" i="21"/>
  <c r="G26" i="21"/>
  <c r="G25" i="21" s="1"/>
  <c r="H25" i="21"/>
  <c r="H23" i="21"/>
  <c r="H22" i="21" s="1"/>
  <c r="H21" i="21" s="1"/>
  <c r="G23" i="21"/>
  <c r="G22" i="21" s="1"/>
  <c r="H19" i="21"/>
  <c r="H18" i="21" s="1"/>
  <c r="H17" i="21" s="1"/>
  <c r="G19" i="21"/>
  <c r="G18" i="21" s="1"/>
  <c r="G17" i="21" s="1"/>
  <c r="G45" i="22" l="1"/>
  <c r="G44" i="22" s="1"/>
  <c r="I54" i="22"/>
  <c r="G133" i="21"/>
  <c r="G132" i="21" s="1"/>
  <c r="G23" i="22"/>
  <c r="G22" i="22" s="1"/>
  <c r="H88" i="21"/>
  <c r="H87" i="21" s="1"/>
  <c r="H86" i="21" s="1"/>
  <c r="H85" i="21" s="1"/>
  <c r="H110" i="21"/>
  <c r="H109" i="21" s="1"/>
  <c r="H108" i="21" s="1"/>
  <c r="G131" i="21"/>
  <c r="G130" i="21" s="1"/>
  <c r="G129" i="21" s="1"/>
  <c r="G128" i="21" s="1"/>
  <c r="H33" i="21"/>
  <c r="H32" i="21" s="1"/>
  <c r="H48" i="21"/>
  <c r="H47" i="21" s="1"/>
  <c r="H46" i="21" s="1"/>
  <c r="G21" i="21"/>
  <c r="G16" i="21" s="1"/>
  <c r="G61" i="21"/>
  <c r="G60" i="21" s="1"/>
  <c r="G59" i="21" s="1"/>
  <c r="G73" i="21"/>
  <c r="G72" i="21" s="1"/>
  <c r="G71" i="21" s="1"/>
  <c r="G70" i="21" s="1"/>
  <c r="G69" i="21" s="1"/>
  <c r="H16" i="21"/>
  <c r="H15" i="21" s="1"/>
  <c r="H14" i="21" s="1"/>
  <c r="H132" i="21"/>
  <c r="H141" i="21"/>
  <c r="I23" i="22"/>
  <c r="I22" i="22" s="1"/>
  <c r="I45" i="22"/>
  <c r="I44" i="22" s="1"/>
  <c r="H54" i="22"/>
  <c r="H53" i="22" s="1"/>
  <c r="H44" i="22"/>
  <c r="I53" i="22"/>
  <c r="H23" i="22"/>
  <c r="H22" i="22" s="1"/>
  <c r="G110" i="21"/>
  <c r="G109" i="21" s="1"/>
  <c r="G108" i="21" s="1"/>
  <c r="G33" i="21"/>
  <c r="G32" i="21" s="1"/>
  <c r="G88" i="21"/>
  <c r="G87" i="21" s="1"/>
  <c r="G86" i="21" s="1"/>
  <c r="G85" i="21" s="1"/>
  <c r="H101" i="21"/>
  <c r="G120" i="21"/>
  <c r="G119" i="21" s="1"/>
  <c r="G118" i="21" s="1"/>
  <c r="G158" i="20"/>
  <c r="G157" i="20" s="1"/>
  <c r="G156" i="20" s="1"/>
  <c r="G155" i="20" s="1"/>
  <c r="G154" i="20" s="1"/>
  <c r="G153" i="20" s="1"/>
  <c r="F158" i="20"/>
  <c r="F157" i="20" s="1"/>
  <c r="F156" i="20" s="1"/>
  <c r="F155" i="20" s="1"/>
  <c r="F154" i="20" s="1"/>
  <c r="F153" i="20" s="1"/>
  <c r="G151" i="20"/>
  <c r="G150" i="20" s="1"/>
  <c r="F151" i="20"/>
  <c r="F150" i="20" s="1"/>
  <c r="G148" i="20"/>
  <c r="G146" i="20" s="1"/>
  <c r="F148" i="20"/>
  <c r="F146" i="20" s="1"/>
  <c r="G144" i="20"/>
  <c r="F144" i="20"/>
  <c r="G142" i="20"/>
  <c r="F142" i="20"/>
  <c r="G138" i="20"/>
  <c r="G137" i="20" s="1"/>
  <c r="F138" i="20"/>
  <c r="F137" i="20" s="1"/>
  <c r="G135" i="20"/>
  <c r="F135" i="20"/>
  <c r="F132" i="20" s="1"/>
  <c r="G133" i="20"/>
  <c r="F133" i="20"/>
  <c r="G125" i="20"/>
  <c r="F125" i="20"/>
  <c r="F124" i="20" s="1"/>
  <c r="G124" i="20"/>
  <c r="G119" i="20" s="1"/>
  <c r="G118" i="20" s="1"/>
  <c r="G117" i="20" s="1"/>
  <c r="G120" i="20"/>
  <c r="F120" i="20"/>
  <c r="G114" i="20"/>
  <c r="G113" i="20" s="1"/>
  <c r="F114" i="20"/>
  <c r="F113" i="20" s="1"/>
  <c r="G111" i="20"/>
  <c r="G110" i="20" s="1"/>
  <c r="F111" i="20"/>
  <c r="F110" i="20" s="1"/>
  <c r="G105" i="20"/>
  <c r="G104" i="20" s="1"/>
  <c r="G103" i="20" s="1"/>
  <c r="G102" i="20" s="1"/>
  <c r="G101" i="20" s="1"/>
  <c r="F105" i="20"/>
  <c r="F104" i="20" s="1"/>
  <c r="F103" i="20" s="1"/>
  <c r="F102" i="20" s="1"/>
  <c r="F101" i="20" s="1"/>
  <c r="G98" i="20"/>
  <c r="G97" i="20" s="1"/>
  <c r="G96" i="20" s="1"/>
  <c r="F98" i="20"/>
  <c r="F97" i="20" s="1"/>
  <c r="F96" i="20" s="1"/>
  <c r="G94" i="20"/>
  <c r="G93" i="20" s="1"/>
  <c r="G92" i="20" s="1"/>
  <c r="F94" i="20"/>
  <c r="F93" i="20" s="1"/>
  <c r="F92" i="20" s="1"/>
  <c r="F90" i="20"/>
  <c r="F89" i="20" s="1"/>
  <c r="F88" i="20" s="1"/>
  <c r="G89" i="20"/>
  <c r="G88" i="20" s="1"/>
  <c r="G82" i="20"/>
  <c r="G81" i="20" s="1"/>
  <c r="G80" i="20" s="1"/>
  <c r="G79" i="20" s="1"/>
  <c r="G78" i="20" s="1"/>
  <c r="G77" i="20" s="1"/>
  <c r="F82" i="20"/>
  <c r="F81" i="20" s="1"/>
  <c r="F80" i="20" s="1"/>
  <c r="F79" i="20" s="1"/>
  <c r="F78" i="20" s="1"/>
  <c r="F77" i="20" s="1"/>
  <c r="G75" i="20"/>
  <c r="F75" i="20"/>
  <c r="G73" i="20"/>
  <c r="F73" i="20"/>
  <c r="G66" i="20"/>
  <c r="G65" i="20" s="1"/>
  <c r="F66" i="20"/>
  <c r="F65" i="20" s="1"/>
  <c r="G62" i="20"/>
  <c r="G61" i="20" s="1"/>
  <c r="F62" i="20"/>
  <c r="F61" i="20" s="1"/>
  <c r="G56" i="20"/>
  <c r="G55" i="20" s="1"/>
  <c r="G54" i="20" s="1"/>
  <c r="F56" i="20"/>
  <c r="F55" i="20" s="1"/>
  <c r="F54" i="20" s="1"/>
  <c r="G52" i="20"/>
  <c r="F52" i="20"/>
  <c r="G50" i="20"/>
  <c r="F50" i="20"/>
  <c r="G48" i="20"/>
  <c r="F48" i="20"/>
  <c r="F46" i="20"/>
  <c r="F13" i="20" s="1"/>
  <c r="G43" i="20"/>
  <c r="F43" i="20"/>
  <c r="F42" i="20" s="1"/>
  <c r="F32" i="20" s="1"/>
  <c r="G42" i="20"/>
  <c r="G40" i="20"/>
  <c r="G39" i="20" s="1"/>
  <c r="F40" i="20"/>
  <c r="F39" i="20" s="1"/>
  <c r="G37" i="20"/>
  <c r="G36" i="20" s="1"/>
  <c r="F37" i="20"/>
  <c r="F36" i="20" s="1"/>
  <c r="G34" i="20"/>
  <c r="G33" i="20" s="1"/>
  <c r="F34" i="20"/>
  <c r="F33" i="20" s="1"/>
  <c r="G25" i="20"/>
  <c r="G24" i="20" s="1"/>
  <c r="F25" i="20"/>
  <c r="F24" i="20" s="1"/>
  <c r="G22" i="20"/>
  <c r="G21" i="20" s="1"/>
  <c r="F22" i="20"/>
  <c r="F21" i="20" s="1"/>
  <c r="G18" i="20"/>
  <c r="G17" i="20" s="1"/>
  <c r="G16" i="20" s="1"/>
  <c r="F18" i="20"/>
  <c r="F17" i="20" s="1"/>
  <c r="F16" i="20" s="1"/>
  <c r="G192" i="19"/>
  <c r="G191" i="19" s="1"/>
  <c r="G190" i="19" s="1"/>
  <c r="G189" i="19" s="1"/>
  <c r="G188" i="19" s="1"/>
  <c r="G187" i="19" s="1"/>
  <c r="G185" i="19"/>
  <c r="G184" i="19" s="1"/>
  <c r="G182" i="19"/>
  <c r="G181" i="19" s="1"/>
  <c r="G178" i="19"/>
  <c r="G176" i="19"/>
  <c r="G175" i="19"/>
  <c r="G174" i="19" s="1"/>
  <c r="G172" i="19"/>
  <c r="G171" i="19" s="1"/>
  <c r="G169" i="19"/>
  <c r="G167" i="19"/>
  <c r="G159" i="19"/>
  <c r="G158" i="19" s="1"/>
  <c r="G157" i="19" s="1"/>
  <c r="G156" i="19" s="1"/>
  <c r="G155" i="19" s="1"/>
  <c r="G153" i="19"/>
  <c r="G152" i="19" s="1"/>
  <c r="G150" i="19"/>
  <c r="G149" i="19"/>
  <c r="G145" i="19"/>
  <c r="G144" i="19" s="1"/>
  <c r="G143" i="19" s="1"/>
  <c r="G142" i="19" s="1"/>
  <c r="G141" i="19" s="1"/>
  <c r="G138" i="19"/>
  <c r="G137" i="19" s="1"/>
  <c r="G134" i="19"/>
  <c r="G133" i="19" s="1"/>
  <c r="G128" i="19"/>
  <c r="G127" i="19" s="1"/>
  <c r="G126" i="19" s="1"/>
  <c r="G125" i="19" s="1"/>
  <c r="G124" i="19" s="1"/>
  <c r="G121" i="19"/>
  <c r="G120" i="19" s="1"/>
  <c r="G119" i="19" s="1"/>
  <c r="G118" i="19" s="1"/>
  <c r="G117" i="19" s="1"/>
  <c r="G115" i="19"/>
  <c r="G114" i="19" s="1"/>
  <c r="G113" i="19" s="1"/>
  <c r="G112" i="19" s="1"/>
  <c r="G111" i="19" s="1"/>
  <c r="G109" i="19"/>
  <c r="G108" i="19" s="1"/>
  <c r="G106" i="19"/>
  <c r="G105" i="19" s="1"/>
  <c r="G100" i="19"/>
  <c r="G99" i="19" s="1"/>
  <c r="G98" i="19" s="1"/>
  <c r="G96" i="19"/>
  <c r="G95" i="19" s="1"/>
  <c r="G94" i="19" s="1"/>
  <c r="G92" i="19"/>
  <c r="G90" i="19" s="1"/>
  <c r="G89" i="19" s="1"/>
  <c r="G83" i="19"/>
  <c r="G82" i="19" s="1"/>
  <c r="G81" i="19" s="1"/>
  <c r="G80" i="19" s="1"/>
  <c r="G79" i="19" s="1"/>
  <c r="G78" i="19" s="1"/>
  <c r="G76" i="19"/>
  <c r="G74" i="19"/>
  <c r="G67" i="19"/>
  <c r="G66" i="19"/>
  <c r="G63" i="19"/>
  <c r="G62" i="19" s="1"/>
  <c r="G60" i="19"/>
  <c r="G55" i="19"/>
  <c r="G54" i="19"/>
  <c r="G53" i="19" s="1"/>
  <c r="G51" i="19"/>
  <c r="G49" i="19"/>
  <c r="G47" i="19"/>
  <c r="G42" i="19"/>
  <c r="G41" i="19" s="1"/>
  <c r="G39" i="19"/>
  <c r="G38" i="19" s="1"/>
  <c r="G36" i="19"/>
  <c r="G35" i="19" s="1"/>
  <c r="G33" i="19"/>
  <c r="G32" i="19" s="1"/>
  <c r="G28" i="19"/>
  <c r="G27" i="19" s="1"/>
  <c r="G25" i="19"/>
  <c r="G24" i="19" s="1"/>
  <c r="G21" i="19"/>
  <c r="G20" i="19" s="1"/>
  <c r="G19" i="19" s="1"/>
  <c r="I42" i="22" l="1"/>
  <c r="I43" i="22"/>
  <c r="H43" i="22"/>
  <c r="H42" i="22" s="1"/>
  <c r="H66" i="22" s="1"/>
  <c r="G132" i="20"/>
  <c r="I66" i="22"/>
  <c r="G15" i="21"/>
  <c r="G161" i="21" s="1"/>
  <c r="G43" i="22"/>
  <c r="G42" i="22" s="1"/>
  <c r="G66" i="22" s="1"/>
  <c r="G20" i="20"/>
  <c r="G15" i="20" s="1"/>
  <c r="G14" i="20" s="1"/>
  <c r="G13" i="20" s="1"/>
  <c r="F141" i="20"/>
  <c r="F140" i="20" s="1"/>
  <c r="G60" i="20"/>
  <c r="G59" i="20" s="1"/>
  <c r="G58" i="20" s="1"/>
  <c r="G72" i="20"/>
  <c r="G71" i="20" s="1"/>
  <c r="G70" i="20" s="1"/>
  <c r="G69" i="20" s="1"/>
  <c r="G68" i="20" s="1"/>
  <c r="F131" i="20"/>
  <c r="F130" i="20" s="1"/>
  <c r="F129" i="20" s="1"/>
  <c r="F128" i="20" s="1"/>
  <c r="F127" i="20" s="1"/>
  <c r="G141" i="20"/>
  <c r="G109" i="20"/>
  <c r="G108" i="20" s="1"/>
  <c r="G107" i="20" s="1"/>
  <c r="G100" i="20" s="1"/>
  <c r="G87" i="20"/>
  <c r="G86" i="20" s="1"/>
  <c r="G85" i="20" s="1"/>
  <c r="G84" i="20" s="1"/>
  <c r="G47" i="20"/>
  <c r="G46" i="20" s="1"/>
  <c r="G45" i="20" s="1"/>
  <c r="F20" i="20"/>
  <c r="F15" i="20" s="1"/>
  <c r="F60" i="20"/>
  <c r="F59" i="20" s="1"/>
  <c r="F58" i="20" s="1"/>
  <c r="F72" i="20"/>
  <c r="F71" i="20" s="1"/>
  <c r="F70" i="20" s="1"/>
  <c r="F69" i="20" s="1"/>
  <c r="F68" i="20" s="1"/>
  <c r="G32" i="20"/>
  <c r="G31" i="20" s="1"/>
  <c r="G131" i="20"/>
  <c r="G140" i="20"/>
  <c r="G46" i="19"/>
  <c r="G45" i="19" s="1"/>
  <c r="G44" i="19" s="1"/>
  <c r="G132" i="19"/>
  <c r="G131" i="19" s="1"/>
  <c r="G130" i="19" s="1"/>
  <c r="G73" i="19"/>
  <c r="G72" i="19" s="1"/>
  <c r="G71" i="19" s="1"/>
  <c r="G70" i="19" s="1"/>
  <c r="G69" i="19" s="1"/>
  <c r="G59" i="19"/>
  <c r="G58" i="19" s="1"/>
  <c r="G57" i="19" s="1"/>
  <c r="G166" i="19"/>
  <c r="G165" i="19" s="1"/>
  <c r="G164" i="19" s="1"/>
  <c r="G163" i="19" s="1"/>
  <c r="G162" i="19" s="1"/>
  <c r="G161" i="19" s="1"/>
  <c r="G148" i="19"/>
  <c r="G147" i="19" s="1"/>
  <c r="G140" i="19" s="1"/>
  <c r="G123" i="19" s="1"/>
  <c r="H131" i="21"/>
  <c r="H130" i="21" s="1"/>
  <c r="H129" i="21" s="1"/>
  <c r="H128" i="21" s="1"/>
  <c r="H161" i="21" s="1"/>
  <c r="G101" i="21"/>
  <c r="G104" i="19"/>
  <c r="G103" i="19" s="1"/>
  <c r="G102" i="19" s="1"/>
  <c r="F109" i="20"/>
  <c r="F108" i="20" s="1"/>
  <c r="F107" i="20" s="1"/>
  <c r="F31" i="20"/>
  <c r="F87" i="20"/>
  <c r="F86" i="20" s="1"/>
  <c r="F85" i="20" s="1"/>
  <c r="F84" i="20" s="1"/>
  <c r="F119" i="20"/>
  <c r="F118" i="20" s="1"/>
  <c r="F117" i="20" s="1"/>
  <c r="G31" i="19"/>
  <c r="G30" i="19" s="1"/>
  <c r="G23" i="19"/>
  <c r="G18" i="19" s="1"/>
  <c r="G88" i="19"/>
  <c r="G87" i="19" s="1"/>
  <c r="F14" i="20" l="1"/>
  <c r="F160" i="20" s="1"/>
  <c r="F100" i="20"/>
  <c r="G130" i="20"/>
  <c r="G129" i="20" s="1"/>
  <c r="G128" i="20" s="1"/>
  <c r="G127" i="20" s="1"/>
  <c r="G160" i="20" s="1"/>
  <c r="G17" i="19"/>
  <c r="G16" i="19" s="1"/>
  <c r="G86" i="19"/>
  <c r="G85" i="19" s="1"/>
  <c r="G194" i="19" l="1"/>
  <c r="F170" i="2"/>
  <c r="C45" i="1" l="1"/>
  <c r="D45" i="1"/>
  <c r="E45" i="1"/>
  <c r="F139" i="2" l="1"/>
  <c r="F138" i="2" s="1"/>
  <c r="F64" i="2" l="1"/>
  <c r="F63" i="2" s="1"/>
  <c r="F52" i="2" l="1"/>
  <c r="F37" i="2"/>
  <c r="E18" i="1" l="1"/>
  <c r="D18" i="1"/>
  <c r="C18" i="1"/>
  <c r="F186" i="2" l="1"/>
  <c r="F177" i="2"/>
  <c r="F173" i="2"/>
  <c r="F168" i="2"/>
  <c r="F75" i="2"/>
  <c r="F26" i="2"/>
  <c r="C24" i="8" l="1"/>
  <c r="C23" i="8" s="1"/>
  <c r="C22" i="8" s="1"/>
  <c r="F110" i="2" l="1"/>
  <c r="F109" i="2" s="1"/>
  <c r="F107" i="2"/>
  <c r="F106" i="2" s="1"/>
  <c r="F105" i="2" l="1"/>
  <c r="F104" i="2" s="1"/>
  <c r="F103" i="2" s="1"/>
  <c r="C20" i="8" l="1"/>
  <c r="C19" i="8" s="1"/>
  <c r="C18" i="8" s="1"/>
  <c r="F160" i="2" l="1"/>
  <c r="F159" i="2" s="1"/>
  <c r="F158" i="2" s="1"/>
  <c r="F157" i="2" s="1"/>
  <c r="F156" i="2" s="1"/>
  <c r="F129" i="2"/>
  <c r="F128" i="2" s="1"/>
  <c r="F127" i="2" s="1"/>
  <c r="F97" i="2"/>
  <c r="E17" i="1" l="1"/>
  <c r="D17" i="1"/>
  <c r="C17" i="1"/>
  <c r="E28" i="1"/>
  <c r="E26" i="1" s="1"/>
  <c r="D28" i="1"/>
  <c r="D26" i="1" s="1"/>
  <c r="C28" i="1"/>
  <c r="C26" i="1" s="1"/>
  <c r="E31" i="1"/>
  <c r="D31" i="1"/>
  <c r="C31" i="1"/>
  <c r="E34" i="1"/>
  <c r="D34" i="1"/>
  <c r="C34" i="1"/>
  <c r="E47" i="1"/>
  <c r="E44" i="1" s="1"/>
  <c r="D47" i="1"/>
  <c r="D44" i="1" s="1"/>
  <c r="C47" i="1"/>
  <c r="E50" i="1"/>
  <c r="D50" i="1"/>
  <c r="E43" i="1" l="1"/>
  <c r="D43" i="1"/>
  <c r="C43" i="1"/>
  <c r="F193" i="2" l="1"/>
  <c r="F192" i="2" s="1"/>
  <c r="F191" i="2" s="1"/>
  <c r="F190" i="2" s="1"/>
  <c r="F189" i="2" s="1"/>
  <c r="F188" i="2" s="1"/>
  <c r="F185" i="2"/>
  <c r="F183" i="2"/>
  <c r="F182" i="2" s="1"/>
  <c r="F179" i="2"/>
  <c r="F176" i="2" s="1"/>
  <c r="F172" i="2"/>
  <c r="F154" i="2"/>
  <c r="F153" i="2" s="1"/>
  <c r="F151" i="2"/>
  <c r="F150" i="2" s="1"/>
  <c r="F146" i="2"/>
  <c r="F145" i="2" s="1"/>
  <c r="F144" i="2" s="1"/>
  <c r="F143" i="2" s="1"/>
  <c r="F142" i="2" s="1"/>
  <c r="F135" i="2"/>
  <c r="F134" i="2" s="1"/>
  <c r="F133" i="2" s="1"/>
  <c r="F122" i="2"/>
  <c r="F121" i="2" s="1"/>
  <c r="F120" i="2" s="1"/>
  <c r="F119" i="2" s="1"/>
  <c r="F118" i="2" s="1"/>
  <c r="F116" i="2"/>
  <c r="F115" i="2" s="1"/>
  <c r="F114" i="2" s="1"/>
  <c r="F113" i="2" s="1"/>
  <c r="F112" i="2" s="1"/>
  <c r="F101" i="2"/>
  <c r="F100" i="2" s="1"/>
  <c r="F99" i="2" s="1"/>
  <c r="F96" i="2"/>
  <c r="F95" i="2" s="1"/>
  <c r="F93" i="2"/>
  <c r="F91" i="2" s="1"/>
  <c r="F90" i="2" s="1"/>
  <c r="F84" i="2"/>
  <c r="F83" i="2" s="1"/>
  <c r="F82" i="2" s="1"/>
  <c r="F81" i="2" s="1"/>
  <c r="F80" i="2" s="1"/>
  <c r="F79" i="2" s="1"/>
  <c r="F77" i="2"/>
  <c r="F68" i="2"/>
  <c r="F67" i="2" s="1"/>
  <c r="F61" i="2"/>
  <c r="F56" i="2"/>
  <c r="F55" i="2" s="1"/>
  <c r="F54" i="2" s="1"/>
  <c r="F50" i="2"/>
  <c r="F48" i="2"/>
  <c r="F43" i="2"/>
  <c r="F42" i="2" s="1"/>
  <c r="F40" i="2"/>
  <c r="F39" i="2" s="1"/>
  <c r="F36" i="2"/>
  <c r="F34" i="2"/>
  <c r="F29" i="2"/>
  <c r="F25" i="2"/>
  <c r="F22" i="2"/>
  <c r="F60" i="2" l="1"/>
  <c r="F59" i="2" s="1"/>
  <c r="F58" i="2" s="1"/>
  <c r="F47" i="2"/>
  <c r="F46" i="2" s="1"/>
  <c r="F45" i="2" s="1"/>
  <c r="F132" i="2"/>
  <c r="F131" i="2" s="1"/>
  <c r="F33" i="2"/>
  <c r="F32" i="2" s="1"/>
  <c r="F31" i="2" s="1"/>
  <c r="F28" i="2"/>
  <c r="F24" i="2" s="1"/>
  <c r="F21" i="2"/>
  <c r="F20" i="2" s="1"/>
  <c r="F89" i="2"/>
  <c r="F88" i="2" s="1"/>
  <c r="F87" i="2" s="1"/>
  <c r="F86" i="2" s="1"/>
  <c r="F149" i="2"/>
  <c r="F148" i="2" s="1"/>
  <c r="F141" i="2" s="1"/>
  <c r="F74" i="2"/>
  <c r="F73" i="2" s="1"/>
  <c r="F72" i="2" s="1"/>
  <c r="F71" i="2" s="1"/>
  <c r="F70" i="2" s="1"/>
  <c r="F126" i="2"/>
  <c r="F125" i="2" s="1"/>
  <c r="F167" i="2"/>
  <c r="F166" i="2" s="1"/>
  <c r="F175" i="2"/>
  <c r="F19" i="2" l="1"/>
  <c r="F124" i="2"/>
  <c r="F165" i="2"/>
  <c r="F164" i="2" s="1"/>
  <c r="F163" i="2" l="1"/>
  <c r="F162" i="2" s="1"/>
  <c r="F18" i="2"/>
  <c r="F17" i="2" s="1"/>
  <c r="F195" i="2" l="1"/>
</calcChain>
</file>

<file path=xl/sharedStrings.xml><?xml version="1.0" encoding="utf-8"?>
<sst xmlns="http://schemas.openxmlformats.org/spreadsheetml/2006/main" count="2791" uniqueCount="438">
  <si>
    <t>Код классификации доходов бюджетов РФ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</si>
  <si>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</si>
  <si>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2025 год</t>
  </si>
  <si>
    <t>2026 год</t>
  </si>
  <si>
    <t>182 1 00 00000 00 0000 000</t>
  </si>
  <si>
    <t>НАЛОГОВЫЕ И НЕНАЛОГОВЫЕ ДОХОДЫ</t>
  </si>
  <si>
    <t>НАЛОГИ НА ПРИБЫЛЬ, ДОХОДЫ</t>
  </si>
  <si>
    <t>182 1 01 02000 01 0000 110</t>
  </si>
  <si>
    <t>Налог на доходы физических лиц</t>
  </si>
  <si>
    <t>182 1 01 02010 01 1000 110</t>
  </si>
  <si>
    <t>182 1 01 02020 01 1000 110</t>
  </si>
  <si>
    <t>182 1 01 02030 01 0000 110</t>
  </si>
  <si>
    <t>182 1 01 02080 01 0000 110</t>
  </si>
  <si>
    <t>182 1 01 02140 01 0000 110</t>
  </si>
  <si>
    <t>182 1 05 03000 01 0000 110</t>
  </si>
  <si>
    <t>ЕДИНЫЙ СЕЛЬСКОХОЗЯЙСТВЕННЫЙ НАЛОГ</t>
  </si>
  <si>
    <t>182 1 06 00000 00 0000 110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</si>
  <si>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</si>
  <si>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</si>
  <si>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</si>
  <si>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</si>
  <si>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</si>
  <si>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</si>
  <si>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</si>
  <si>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182 1 06 06043 13 0000 110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</si>
  <si>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</si>
  <si>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</si>
  <si>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</si>
  <si>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871 1 11 00000 00 0000 000</t>
  </si>
  <si>
    <t>ДОХОДЫ ОТ ИСПОЛЬЗОВАНИЯ ИМУЩЕСТВА, НАХОДЯЩЕГОСЯ В ГОСУДАРСТВЕННОЙ И МУНИЦИПАЛЬНОЙ СОБСТВЕННОСТИ</t>
  </si>
  <si>
    <t>871 1 11 05013 13 0000 120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</si>
  <si>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</si>
  <si>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871 1 11 05075 13 0000 120</t>
  </si>
  <si>
    <t>871 1 11 09045 13 0000 120</t>
  </si>
  <si>
    <t>871 1 11 09080 13 0000 120</t>
  </si>
  <si>
    <t>871 1 14 06013 13 0000 430</t>
  </si>
  <si>
    <t>871 1 17 05050 13 0000 180</t>
  </si>
  <si>
    <t>ПРОЧИЕ НЕНАЛОГОВЫЕ ДОХОДЫ</t>
  </si>
  <si>
    <t>871 2 00 00000 00 0000 000</t>
  </si>
  <si>
    <t>БЕЗВОЗМЕЗДНЫЕ ПОСТУПЛЕНИЯ</t>
  </si>
  <si>
    <t>871 2 02 00000 00 0000 000</t>
  </si>
  <si>
    <t>БЕЗВОЗМЕЗДНЫЕ ПОСТУПЛЕНИЯ ОТ ДРУГИХ БЮДЖЕТОВ БЮДЖЕТНОЙ СИСТЕМЫ РОССИЙСКОЙ ФЕДЕРАЦИИ</t>
  </si>
  <si>
    <t>871 2 02 10000 00 0000 150</t>
  </si>
  <si>
    <t>Дотации бюджетам бюджетной системы Российской Федерации</t>
  </si>
  <si>
    <t>871 2 02 16001 13 0000 150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</si>
  <si>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</si>
  <si>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871 2 02 30000 00 0000 150</t>
  </si>
  <si>
    <t>Субвенции бюджетам бюджетной системы Российской Федерации</t>
  </si>
  <si>
    <t>871 2 02 30024 13 0000 150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</si>
  <si>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</si>
  <si>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871 2 02 35118 13 0000 150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</si>
  <si>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</si>
  <si>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871 2 02 40000 00 0000 150</t>
  </si>
  <si>
    <t>ИНЫЕ МЕЖБЮДЖЕТНЫЕ ТРАНСФЕРТЫ</t>
  </si>
  <si>
    <t>871 2 02 49999 13 0000 150</t>
  </si>
  <si>
    <t>Иные межбюджетные трансферты на поддержку мер по обеспечению сбалансированности бюджетов</t>
  </si>
  <si>
    <t>Прочие межбюджетные трансферты, передаваемые бюджетам городских поселений</t>
  </si>
  <si>
    <t>871 2 07 05020 13 0000 150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</si>
  <si>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</si>
  <si>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ДОХОДЫ БЮДЖЕТА – всего</t>
  </si>
  <si>
    <t>Наименование показателя</t>
  </si>
  <si>
    <t>раздел</t>
  </si>
  <si>
    <t>подраздел</t>
  </si>
  <si>
    <t>целевая статья</t>
  </si>
  <si>
    <t>вид расходов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</si>
  <si>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</si>
  <si>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</si>
  <si>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</si>
  <si>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</si>
  <si>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Обеспечение функционирования исполнительных органов муниципального образования</t>
  </si>
  <si>
    <t>72 0 00 00000</t>
  </si>
  <si>
    <t>Глава администрации</t>
  </si>
  <si>
    <t>72 1 00 00000</t>
  </si>
  <si>
    <t>Расходы на выплаты по оплате труда работников государственных органов по аппарату представительных органов</t>
  </si>
  <si>
    <t>72 1 00 00110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</si>
  <si>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</si>
  <si>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</si>
  <si>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Аппарат администрации муниципального образования</t>
  </si>
  <si>
    <t>72 2 00 00000</t>
  </si>
  <si>
    <t>Расходы на выплаты по оплате труда работников государственных органов по аппарату администрации</t>
  </si>
  <si>
    <t>72 2 00 00110</t>
  </si>
  <si>
    <t>Расходы на обеспечение функций государственных (муниципальных) органов по аппарату администрации</t>
  </si>
  <si>
    <t>72 2 00 00190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</si>
  <si>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</si>
  <si>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</si>
  <si>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Не программные расходы</t>
  </si>
  <si>
    <t>99 0 00 00000</t>
  </si>
  <si>
    <t>Иные непрограммные мероприятия в рамках непрограммных расходов</t>
  </si>
  <si>
    <t xml:space="preserve"> 99 9 00 00000</t>
  </si>
  <si>
    <t>Осуществление муниципального контроля за сохранностью автомобильных дорог местного значения в границах населенных пунктов поселения</t>
  </si>
  <si>
    <t>99 9 00 80020</t>
  </si>
  <si>
    <t>Межбюджетные трансферты</t>
  </si>
  <si>
    <t>Иные межбюджетные трансферты</t>
  </si>
  <si>
    <t>Осуществление муниципального жилищного контроля</t>
  </si>
  <si>
    <t>99 9 00 80030</t>
  </si>
  <si>
    <t>Утверждение правил благоустройства территории поселения</t>
  </si>
  <si>
    <t>99 9 00 80050</t>
  </si>
  <si>
    <t>Осуществление земельного контроля за использованием земель поселения</t>
  </si>
  <si>
    <t>99 9 00 80060</t>
  </si>
  <si>
    <t>Обеспечение деятельности финансовых, налоговых и таможенных органов и органов финансового (финансово-бюджетного) надзора(внешний контроль)</t>
  </si>
  <si>
    <t>06</t>
  </si>
  <si>
    <t>Непрограммные расходы</t>
  </si>
  <si>
    <t>Иные непрограммные расходы</t>
  </si>
  <si>
    <t>99 9 00 00000</t>
  </si>
  <si>
    <t>99 9 00 80040</t>
  </si>
  <si>
    <t>Иные межбюджетные трансферты(внутренний  контроль)</t>
  </si>
  <si>
    <t>99 9 00 80041</t>
  </si>
  <si>
    <t>Иные межбюджетные трансферты(внешний контроль)</t>
  </si>
  <si>
    <t>Резервные фонды</t>
  </si>
  <si>
    <t>Резервный фонд администрации</t>
  </si>
  <si>
    <t xml:space="preserve"> 99 9 00 20010</t>
  </si>
  <si>
    <t>Иные бюджетные ассигнования</t>
  </si>
  <si>
    <t>99 9 00 20010</t>
  </si>
  <si>
    <t>Резервные средства</t>
  </si>
  <si>
    <t>Другие общегосударственные вопросы</t>
  </si>
  <si>
    <t xml:space="preserve">Регистрация муниципального имущества и проведение кадастровых работ </t>
  </si>
  <si>
    <t>99 9 00 20020</t>
  </si>
  <si>
    <t>Иные расходы</t>
  </si>
  <si>
    <t>99 9 00 00610</t>
  </si>
  <si>
    <t>Исполнение судебных актов</t>
  </si>
  <si>
    <t>Уплата налогов, сборов и иных платежей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</si>
  <si>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</si>
  <si>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99 9 00 81260</t>
  </si>
  <si>
    <t>Социальное обеспечение и иные выплаты населению</t>
  </si>
  <si>
    <t>Иные выплаты населению</t>
  </si>
  <si>
    <t>Национальная оборона</t>
  </si>
  <si>
    <t>02</t>
  </si>
  <si>
    <t>Мобилизационная и вневойсковая подготовка</t>
  </si>
  <si>
    <t>03</t>
  </si>
  <si>
    <t xml:space="preserve">Иные непрограммные мероприятия в рамках непрограммных расходов </t>
  </si>
  <si>
    <t>Осуществление первичного воинского учета на территориях, где отсутствуют военные комиссариаты по иным программным мероприятиям в рамках непрограммных расходов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</si>
  <si>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</si>
  <si>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</si>
  <si>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чрезвычайной ситуации природного и техногенного характера , пожарная безопасность</t>
  </si>
  <si>
    <t>Создание, содержание и организация деятельности аварийно-спасательных служб или аварийно-спасательных формирований на территории поселений</t>
  </si>
  <si>
    <t>99 9 00 80070</t>
  </si>
  <si>
    <t>Национальная экономика</t>
  </si>
  <si>
    <t>Дорожное хозяйство (дорожные фонды)</t>
  </si>
  <si>
    <t>09</t>
  </si>
  <si>
    <t>02 0 00 00000</t>
  </si>
  <si>
    <t>Комплексы процессных мероприятий</t>
  </si>
  <si>
    <t>02 4 00 00000</t>
  </si>
  <si>
    <t>Комплекс процессных мероприятий "Зимнее содержание дорог (очистка и посыпка)"</t>
  </si>
  <si>
    <t>02 4 01 00000</t>
  </si>
  <si>
    <t>02 4 01 20090</t>
  </si>
  <si>
    <t>Комплекс процессных мероприятий "Организация эл. освещения вдоль дорог"</t>
  </si>
  <si>
    <t>02 4 02 00000</t>
  </si>
  <si>
    <t>Расходы, связанные с эл. освещением вдоль дорог</t>
  </si>
  <si>
    <t>02 4 03 00000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</si>
  <si>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</si>
  <si>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02 4 03 20091</t>
  </si>
  <si>
    <t>Связь и информатика</t>
  </si>
  <si>
    <t>Иные непрограммные мероприятия в рамках не программных расходов</t>
  </si>
  <si>
    <t>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</si>
  <si>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99 9 00 80450</t>
  </si>
  <si>
    <t>Другие вопросы в области национальной экономики</t>
  </si>
  <si>
    <t>Мероприятия по землеустройству и землепользованию</t>
  </si>
  <si>
    <t>99 9 00 20330</t>
  </si>
  <si>
    <t>Жилищно-коммунальное хозяйство</t>
  </si>
  <si>
    <t>05</t>
  </si>
  <si>
    <t>Жилищное хозяйство</t>
  </si>
  <si>
    <t>Расходы связанные с капитальным, текущим ремонтом и содержанием муниципального жилищного фонда</t>
  </si>
  <si>
    <t>99 9 00 20360</t>
  </si>
  <si>
    <t>Коммунальное хозяйство</t>
  </si>
  <si>
    <t>Иные не программные мероприятия в рамках не программных расходов</t>
  </si>
  <si>
    <t>Работы, услуги по содержанию имущества</t>
  </si>
  <si>
    <t xml:space="preserve">  99 9 00 20360</t>
  </si>
  <si>
    <t>Прочие мероприятия в области ЖКХ</t>
  </si>
  <si>
    <t>99 9 00 20420</t>
  </si>
  <si>
    <t>Благоустройство</t>
  </si>
  <si>
    <t>05 0 00 00000</t>
  </si>
  <si>
    <t>05 4 00 00000</t>
  </si>
  <si>
    <t>Комплекс процессных мероприятий, направленных на благоустройство территории м. о. г. Липки Киреевского района</t>
  </si>
  <si>
    <t>05 4 01 00000</t>
  </si>
  <si>
    <t>05 4 01 20370</t>
  </si>
  <si>
    <t>Расходы, связанные с мероприятиями по содержанию и ремонту объектов инфраструктуры муниципального образования</t>
  </si>
  <si>
    <t>99 9 00 20390</t>
  </si>
  <si>
    <t>Расходы, направленные на прочее благоустройство территории муниципального образования</t>
  </si>
  <si>
    <t>99 9 00 21390</t>
  </si>
  <si>
    <t>Культура, кинематография</t>
  </si>
  <si>
    <t>08</t>
  </si>
  <si>
    <t>Культура</t>
  </si>
  <si>
    <t>03 0 00 00000</t>
  </si>
  <si>
    <t>03 4 00 00000</t>
  </si>
  <si>
    <t>Комплекс процессных мероприятий "Содействие развитию культуры в муниципальном образовании город Липки Киреевского района"</t>
  </si>
  <si>
    <t>03 4 02 00000</t>
  </si>
  <si>
    <t>Расходы, связанные с мероприятиями в области содействия развитию культуры</t>
  </si>
  <si>
    <t>03 4 02 00590</t>
  </si>
  <si>
    <t xml:space="preserve">03 4 02 00590 </t>
  </si>
  <si>
    <t>Расходы на выплаты персоналу казенных учреждений</t>
  </si>
  <si>
    <t>Расходы на частичную компенсацию дополнительных расходов на повышение оплаты труда работников муниципальных учреждений культуры</t>
  </si>
  <si>
    <t xml:space="preserve">03 4 02 80890 </t>
  </si>
  <si>
    <t>03 4 02 80890</t>
  </si>
  <si>
    <t>Комплекс процессных мероприятий "Сохранение и развитие библиотечного дела в муниципальном образовании город Липки Киреевского района"</t>
  </si>
  <si>
    <t>03 4 03 00000</t>
  </si>
  <si>
    <t>Расходы, связанные с мероприятиями в области сохранения и развития библиотечного дела</t>
  </si>
  <si>
    <t>03 4 03 00590</t>
  </si>
  <si>
    <t>Расходы на реализацию ЗТО " 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</si>
  <si>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03 4 03 80100</t>
  </si>
  <si>
    <t>Социальные выплаты гражданам, кроме публичных нормативных социальных выплат</t>
  </si>
  <si>
    <t>03 4 03 80890</t>
  </si>
  <si>
    <t>Социальная политика</t>
  </si>
  <si>
    <t>Пенсионное обеспечение</t>
  </si>
  <si>
    <t>Расходы, связанные с доплатой к пенсиям муниципальных служащих</t>
  </si>
  <si>
    <t>99 9 00 71020</t>
  </si>
  <si>
    <t>Публичные нормативные социальные выплаты гражданам</t>
  </si>
  <si>
    <t>ИТОГО</t>
  </si>
  <si>
    <t>Расходы, связанные с зимнем содержанием дорог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</si>
  <si>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</si>
  <si>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государственных (муниципальных)органов по аппарату администрации</t>
  </si>
  <si>
    <t xml:space="preserve">Осуществление муниципального жилищного контроля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</si>
  <si>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</si>
  <si>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99 9 80041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</si>
  <si>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</si>
  <si>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99 0 00 00000 </t>
  </si>
  <si>
    <t>99 9 00 20350</t>
  </si>
  <si>
    <t>Расходы, связанные с мероприятиями с области коммунального хозяйства</t>
  </si>
  <si>
    <t xml:space="preserve">Расходы, связанные с мероприятиями в области сохранения и развития </t>
  </si>
  <si>
    <t xml:space="preserve">Расходы на реализацию ЗТО " </t>
  </si>
  <si>
    <t>О наделении органов местного самоуправления государственными полномочиями по предоставлению мер социальной поддержки работников муниципальных библиотек , муниципальных музеев и их филиалов"</t>
  </si>
  <si>
    <t>Расходы, связанные с мероприятиями по содержанию и ремонту объектов инфаструктуры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</si>
  <si>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библиотечного дела</t>
  </si>
  <si>
    <t>(руб.)</t>
  </si>
  <si>
    <t>Распределение межбюджетных трансфертов из бюджета муниципального образования город Липки Киреевского района в бюджет муниципального образования Киреевский район, согласно заключенному соглашению</t>
  </si>
  <si>
    <t>Осуществление муниципального контроля за сохранностью автомобильных дорог местного значения в границах населённых пунктов поселения</t>
  </si>
  <si>
    <t>Создание, содержание и организация деятельности аварийно- спасательных служб и (или) аварийно- спасательных формирований на территории поселения</t>
  </si>
  <si>
    <t>Осуществление муниципального земельного контроля за использованием земель поселений</t>
  </si>
  <si>
    <t>Обеспечение деятельности финансовых, налоговых и таможенных органов и  органов финансового (финансово-бюджетного) надзора</t>
  </si>
  <si>
    <t>Внутренний финансовый контроль</t>
  </si>
  <si>
    <t>рубль</t>
  </si>
  <si>
    <t>Код бюджетной классификации</t>
  </si>
  <si>
    <t>871 01 00 00 00 00 0000 000</t>
  </si>
  <si>
    <t xml:space="preserve">ИСТОЧНИКИ ВНУТРЕННЕГО ФИНАНСИРОВАНИЯ ДЕФИЦИТОВ БЮДЖЕТОВ </t>
  </si>
  <si>
    <t>871 01 02 00 00 00 0000 000</t>
  </si>
  <si>
    <t>Кредиты кредитных организаций в валюте Российской Федерации</t>
  </si>
  <si>
    <t>871 01 02 00 00 00 0000 700</t>
  </si>
  <si>
    <t>Получение кредитов от кредитных организаций в валюте Российской Федерации</t>
  </si>
  <si>
    <t>871 01 02 00 00 13 0000 710</t>
  </si>
  <si>
    <t>Получение кредитов от кредитных организаций бюджетами городских поселений в валюте Российской Федерации</t>
  </si>
  <si>
    <t>871 01 02 00 00 00 0000 800</t>
  </si>
  <si>
    <t>Погашение кредитов, предоставленных кредитными организациями в валюте Российской Федерации</t>
  </si>
  <si>
    <t>871 01 02 00 00 13 0000 810</t>
  </si>
  <si>
    <t>Погашение бюджетами городских поселений кредитов от кредитных организаций в валюте Российской Федерации</t>
  </si>
  <si>
    <t>871 01 05 00 00 00 0000 000</t>
  </si>
  <si>
    <t>Изменение остатков средств на счетах по учету средств бюджета</t>
  </si>
  <si>
    <t>871 01 05 00 00 00 0000 500</t>
  </si>
  <si>
    <t>Увеличение остатков средств бюджета</t>
  </si>
  <si>
    <t>871 01 05 02 00 00 0000 500</t>
  </si>
  <si>
    <t>Увеличение прочих остатков средств бюджетов</t>
  </si>
  <si>
    <t>871 01 05 02 01 00 0000 510</t>
  </si>
  <si>
    <t>Увеличение прочих остатков денежных средств бюджетов</t>
  </si>
  <si>
    <t>871  01 05 02 01 13 0000 510</t>
  </si>
  <si>
    <t>Увеличение прочих остатков денежных средств бюджетов городских поселений</t>
  </si>
  <si>
    <t>871 01 05 00 00 00 0000 600</t>
  </si>
  <si>
    <t>Уменьшение остатков средств бюджетов</t>
  </si>
  <si>
    <t>871  01 05 02 00 00 0000 600</t>
  </si>
  <si>
    <t>Уменьшение прочих остатков  средств бюджетов</t>
  </si>
  <si>
    <t>871  01 05 02 01 00 0000 610</t>
  </si>
  <si>
    <t>Уменьшение прочих остатков денежных средств бюджетов</t>
  </si>
  <si>
    <t>871  01 05 02 01 13 0000 610</t>
  </si>
  <si>
    <t>Уменьшение прочих остатков денежных средств бюджетов городских поселений</t>
  </si>
  <si>
    <t>871  01 06 00 00 00 0000 000</t>
  </si>
  <si>
    <t>Иные источники внутреннего финансирования дефицитов бюджетов</t>
  </si>
  <si>
    <t>871  01 06 06 00 00 0000 000</t>
  </si>
  <si>
    <t>Прочие источники внутреннего финансирования дефицитов бюджетов</t>
  </si>
  <si>
    <t>871  01 06 06 00 00 0000 800</t>
  </si>
  <si>
    <t>Погашение обязательств за счет прочих источников внутреннего финансирования дефицитов бюджетов</t>
  </si>
  <si>
    <t>871  01 06 06 00 13 0000 810</t>
  </si>
  <si>
    <t>Погашение обязательств за счет прочих источников внутреннего финансирования дефицитов бюджетов городских  поселений</t>
  </si>
  <si>
    <t>руб.</t>
  </si>
  <si>
    <t>Другие вопросы в области жилищно-коммунального хозяйства</t>
  </si>
  <si>
    <t>871</t>
  </si>
  <si>
    <t>01 4 01 8001I</t>
  </si>
  <si>
    <t>Расходы, направленные на устранение дефектов и повреждений
асфальтобетонного покрытия автомобильных дорог местного значения
(ямочный ремонт)</t>
  </si>
  <si>
    <t xml:space="preserve">  </t>
  </si>
  <si>
    <t>Реконструкция, капитальный ремонт, ремонт и содержание автомобильных дорог</t>
  </si>
  <si>
    <t>01 4 01 20090</t>
  </si>
  <si>
    <t>Муниципальная программа "Ремонт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</si>
  <si>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Комплекс процессных мероприятий, направленных на ремонт автомобильных дорог, дворовых территорий, многоквартирных домов , проездов и улиц по мо город Липки Киреевского района на 2021-2025 года.</t>
  </si>
  <si>
    <t>01 0 00 00000</t>
  </si>
  <si>
    <t>01 4 00 00000</t>
  </si>
  <si>
    <t>01 4 01 00000</t>
  </si>
  <si>
    <t xml:space="preserve">
Приложение 1
</t>
  </si>
  <si>
    <t xml:space="preserve">к решению Собрания депутатов муниципального </t>
  </si>
  <si>
    <t>образования город Липки Киреевского района</t>
  </si>
  <si>
    <t>«О бюджете муниципального образования</t>
  </si>
  <si>
    <t>город Липки Киреевского района</t>
  </si>
  <si>
    <t>Перечень главных распорядителей бюджетных средств бюджета муниципального образования город Липки Киреевского района</t>
  </si>
  <si>
    <t>Код ГРБС</t>
  </si>
  <si>
    <t>Наименование главных распорядителей бюджетных средств</t>
  </si>
  <si>
    <t>Администрация муниципального образования город Липки Киреевского района</t>
  </si>
  <si>
    <t xml:space="preserve">
Приложение 2
</t>
  </si>
  <si>
    <t>Код по СРРПБС</t>
  </si>
  <si>
    <t>код административной подчиненности</t>
  </si>
  <si>
    <t>код по ОКФС</t>
  </si>
  <si>
    <t>код по ОКОПФ</t>
  </si>
  <si>
    <t>код вышестоящего главного распорядителя  (по СРРПБС)</t>
  </si>
  <si>
    <t>Код органа ФК, в котором открыты соответствующие лицевые счета главному распорядителю, получателю, иному получателю (по КОФК)</t>
  </si>
  <si>
    <t>Дата ввода в действие</t>
  </si>
  <si>
    <t>Признак секретности</t>
  </si>
  <si>
    <t>полное</t>
  </si>
  <si>
    <t>краткое</t>
  </si>
  <si>
    <t>распорядителя</t>
  </si>
  <si>
    <t>получателя</t>
  </si>
  <si>
    <t>внебюджетные</t>
  </si>
  <si>
    <t>по счету средств для ОРД</t>
  </si>
  <si>
    <t>итого получателя средств</t>
  </si>
  <si>
    <t>00183</t>
  </si>
  <si>
    <t>администрация муниципального образования город Липки Киревского района</t>
  </si>
  <si>
    <t>администрация м.о.г.Липки</t>
  </si>
  <si>
    <t>14</t>
  </si>
  <si>
    <t>81</t>
  </si>
  <si>
    <t>6608</t>
  </si>
  <si>
    <t>75404</t>
  </si>
  <si>
    <t>07890</t>
  </si>
  <si>
    <t xml:space="preserve">Муниципальное казенное учреждение культуры" Липковский досуговый центр" муниципального образования город Липки </t>
  </si>
  <si>
    <t>МКУК "ЛДЦ" мо город Липки</t>
  </si>
  <si>
    <t>20904</t>
  </si>
  <si>
    <t>Муниципальное казенное учреждение культуры "Липковская городская библиотека"</t>
  </si>
  <si>
    <t>МКУК "Липковская городская библиотека"</t>
  </si>
  <si>
    <t>01.01.2025</t>
  </si>
  <si>
    <t>Перечень получателей средств бюджета муниципального образования город Липки Киреевского района  на 2025 год</t>
  </si>
  <si>
    <t>Наименова-ние</t>
  </si>
  <si>
    <t>Доходы бюджета муниципального образования город Липки Киреевского района на 2025 год и плановый период 2026 и 2027 годов</t>
  </si>
  <si>
    <t>2027 год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</si>
  <si>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 и других лиц, занимающихся частной практикой в соответствии со статьей 227 Налогового кодекса Российской Федерации </t>
  </si>
  <si>
    <t>182 1 01 02130 01 0000 110</t>
  </si>
  <si>
    <t>182 1 08 04020 01 1000 110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</si>
  <si>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</si>
  <si>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</si>
  <si>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</si>
  <si>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871 1 13 02065 13 0000 130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</si>
  <si>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</si>
  <si>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</si>
  <si>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ИНЫЕ ШТРАФЫ, НЕУСТОЙКИ,ПЕНИ, УПЛАЧЕННЫЕ В СООТВЕТСТВИИ С ЗАКОНОМ ИЛИ ДОГОВОРОМ В СЛУЧАЕ НЕИСПОЛНЕНИЯ ИЛИ НЕНАДЛЕЖАЩЕГО ИСПОЛНЕНИЯ  ОБЯЗАТЕЛЬСТВ ПЕРЕД МУНИЦИПАЛЬНЫМ ОРГАНОМ, (МУНИЦИПАЛЬНЫМ  КАЗЕННЫМ УЧРЕЖДЕНИЕМ)МУНИЦИПАЛЬНОГО РАЙОНА</t>
  </si>
  <si>
    <t>871 1 16 07090 01 0000 140</t>
  </si>
  <si>
    <t>Распределение бюджетных ассигнований бюджета муниципального образования город Липки Киреевского района  на 2025 год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Липки Киреевского района</t>
  </si>
  <si>
    <t>Иные межбюджетные трансферты (составление, исполнение бюджета поселения, осуществление контроля за его исполнением, составление отчета об исполнении бюджета)</t>
  </si>
  <si>
    <t>99 9 00 80042</t>
  </si>
  <si>
    <t>182 1 08 00000 00 0000 000</t>
  </si>
  <si>
    <t>Иные межбюджетные трансферты(внутренний контроль)</t>
  </si>
  <si>
    <t>99 9 80042</t>
  </si>
  <si>
    <t>Ведомственная структура расходов бюджета муниципального образования город Липки Киреевского района на 2025 год</t>
  </si>
  <si>
    <t xml:space="preserve"> Распределение бюджетных ассигнований бюджета муниципального образования город Липки Киреевского района на плановый период 2026 и 2027 годов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Липки Киреевского района</t>
  </si>
  <si>
    <t xml:space="preserve">   Ведомственная структура расходов бюджета  муниципального образования город Липки Киреевского района на плановый период 2026 и 2027 годов </t>
  </si>
  <si>
    <t>Составление, исполнение бюджета поселения, осуществление контроля за его исполнением, составление отчета об исполнении бюджета)</t>
  </si>
  <si>
    <t>Источники внутреннего финансирования дефицита бюджета муниципального образования город Липки Киреевского района на 2025 год  и на плановый период 2026 и 2027 годов</t>
  </si>
  <si>
    <t xml:space="preserve">                                                                                  Приложение 9</t>
  </si>
  <si>
    <t xml:space="preserve">                               к решению Собрания депутатов муниципального </t>
  </si>
  <si>
    <t xml:space="preserve">                                   образования город Липки Киреевского района</t>
  </si>
  <si>
    <t xml:space="preserve">                                        «О бюджете муниципального образования</t>
  </si>
  <si>
    <t xml:space="preserve">                                                       город Липки Киреевского района</t>
  </si>
  <si>
    <t>наименование</t>
  </si>
  <si>
    <t>группа видов расходов</t>
  </si>
  <si>
    <t>200</t>
  </si>
  <si>
    <t>240</t>
  </si>
  <si>
    <t>Комплекс процессных мероприятий "Организация эл.освещения вдоль дорог"</t>
  </si>
  <si>
    <t>Расходы,связанные с эл.освещением вдоль дорог</t>
  </si>
  <si>
    <t>Комплекс процессных мероприятий, направленных на благоустройство территории м.о.г.Липки Киреевского района</t>
  </si>
  <si>
    <t>100</t>
  </si>
  <si>
    <t>110</t>
  </si>
  <si>
    <t>300</t>
  </si>
  <si>
    <t>320</t>
  </si>
  <si>
    <t xml:space="preserve">                            на 2025 год и плановый период  2026 и 2027 годов»</t>
  </si>
  <si>
    <t>Перечень бюджетных ассигнований на финансовое обеспечение реализации муниципальных программ по целевым статьям, группам видов расходов, разделам, подразделам классификации расходов бюджета муниципального образования город Липки Киреевского района на 2025 год и на плановый период 2026 и 2027 годов</t>
  </si>
  <si>
    <t xml:space="preserve">                                                                                 Приложение 11</t>
  </si>
  <si>
    <t xml:space="preserve">                                                   город Липки Киреевского района</t>
  </si>
  <si>
    <t>Программа</t>
  </si>
  <si>
    <t>муниципальных внутренних заимствований муниципального образования город Липки Киреевского района</t>
  </si>
  <si>
    <t>рублей</t>
  </si>
  <si>
    <t>Вид заимствований</t>
  </si>
  <si>
    <t xml:space="preserve">Объемы погашения муниципальных долговых обязательств муниципального образования город Липки Киреевского района </t>
  </si>
  <si>
    <t>Объемы привлечения средств</t>
  </si>
  <si>
    <t xml:space="preserve">предельные сроки погашения </t>
  </si>
  <si>
    <t>Кредиты, привлеченные от кредитных организаций</t>
  </si>
  <si>
    <t>Бюджетные кредиты из других бюджетов бюджетной системы Российской Федерации</t>
  </si>
  <si>
    <t>из них:</t>
  </si>
  <si>
    <t>бюджетные кредиты на пополнение остатков средств на счетах бюджетов</t>
  </si>
  <si>
    <t>Всего</t>
  </si>
  <si>
    <t xml:space="preserve">                                                                             </t>
  </si>
  <si>
    <t xml:space="preserve">     Приложение 12</t>
  </si>
  <si>
    <t>Объемы привлечения средств в бюджет муниципального образования город Липки Киреевского района и предельные сроки погашения долговых обязательств, возникающих при осуществлении муниципальных заимствований на 2025 год и на плановый период 2026 и 2027 годов</t>
  </si>
  <si>
    <t xml:space="preserve">                           к решению Собрания депутатов муниципального </t>
  </si>
  <si>
    <t>Объем предоставляемых гарантий, рублей</t>
  </si>
  <si>
    <t>Наличие права регрессного требования</t>
  </si>
  <si>
    <t>Обеспечение исполнения обязательств принципала по удовлетворению регрессных требований гаранта</t>
  </si>
  <si>
    <t>Иные условия предоставления и исполнения муниципальных гарантий</t>
  </si>
  <si>
    <t>-</t>
  </si>
  <si>
    <t>Объем бюджетных ассигнований на исполнение муниципальных гарантий муниципального образования город Липки Киреевского района</t>
  </si>
  <si>
    <t>Цель гарантирования</t>
  </si>
  <si>
    <t>Категория, наименование принципала</t>
  </si>
  <si>
    <t>Исполнение муниципальных гарантий муниципального образования город Липки Киреевского района</t>
  </si>
  <si>
    <t>За счет источника финансирования дефицита бюджета муниципального образования город Липки Киреевского района</t>
  </si>
  <si>
    <t xml:space="preserve">     Приложение 13</t>
  </si>
  <si>
    <t>муниципальных гарантий муниципального образования город Липки Киреевского района в валюте Российской Федерации на 2025 год и на плановый период 2026-2027 годов</t>
  </si>
  <si>
    <t>1.Перечень подлежащих предоставлению муниципальных гарантий муниципального образования город Липки Киреевского района в 2025-2027 годах</t>
  </si>
  <si>
    <t>2.Общий объем бюджетных ассигнований, предусмотренных на исполнение муниципальных гарантий муниципального образования город Липки Киреевского района по возможным гарантийным случаям в 2025-2027 годах</t>
  </si>
  <si>
    <t>(рублей)</t>
  </si>
  <si>
    <t>ремонт и содержание автомобильных дорог общего пользования местного значения, за счет бюджетных ассигнований дорожного фонда Киреевского района</t>
  </si>
  <si>
    <t>иные межбюджетные трансферты на обеспеченность сбалансированности бюджетов поселений</t>
  </si>
  <si>
    <t>иные межбюджетные трансферты за счет иных дотаций на частичную компенсацию расходов на оплату труда работников муниципальных учреждений культуры</t>
  </si>
  <si>
    <t>осуществление финансовой поддержки с целью реализации полномочий по решению вопросов местного значения городского, местного значения</t>
  </si>
  <si>
    <t>межбюджетных трансфертов</t>
  </si>
  <si>
    <t xml:space="preserve"> к решению Собрания депутатов муниципального </t>
  </si>
  <si>
    <t xml:space="preserve">  «О бюджете муниципального образования</t>
  </si>
  <si>
    <t xml:space="preserve"> город Липки Киреевского района</t>
  </si>
  <si>
    <t xml:space="preserve">  на 2025 год и плановый период  2026 и 2027 годов»</t>
  </si>
  <si>
    <t>Межбюджетные трансферты, передаваемые бюджету муниципального образования город Липки Киреевского района из бюджета муниципального образования Киреевский район на 2025 год и плановый период 2026-2027 годов</t>
  </si>
  <si>
    <t>на реализацию мероприятий по подготовке ПСД на строительство(реконструкцию), капитальный ремонт, реставрацию и приспособление зданий муниципальных учреждений культуры</t>
  </si>
  <si>
    <t>на 2025 год и плановый период 2026 и 2027 годов"</t>
  </si>
  <si>
    <t>Муниципальная программа "Содержание автомобильных дорог муниципального образования город Липки Киреевского района на 2021-2026 годы</t>
  </si>
  <si>
    <t>Муниципальная программа "Благоустройство территории муниципального образования город Липки Киреевского района на 2021-2026 годы"</t>
  </si>
  <si>
    <t>Муниципальная программа «Развитие культуры (2021-2026 годы)» муниципального образования г. Липки Киреевского района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</si>
  <si>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</si>
  <si>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налоговым резидентом Российской Федерации в виде дивидентов)</t>
  </si>
  <si>
    <t>Налог на доходы физических лицв части суммы налога, превышающей 650 000 рублей, относящейся к части налоговой базы, превышающей 5 000 000 рублей ( за исключением налога на доходы физических лиц , с сумм прибыли контролируемой иностранной компании, в том числе фиксированной прибыли контролируемой иностранной компании, а такаже налога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  в виде дивидентов)</t>
  </si>
  <si>
    <t xml:space="preserve">Налог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 в виде дивидендов (в части суммы налога, не превышающей 650 000,0 рублей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</si>
  <si>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дивидентов ( в части суммы налога, превышающей 650 000 рублей)</t>
  </si>
  <si>
    <t>830</t>
  </si>
  <si>
    <t>02 4 02 20091</t>
  </si>
  <si>
    <t>Комплекс процессных мероприятий "нанесение дорожной разметки, установка дорожных знаков"</t>
  </si>
  <si>
    <t>Муниципальная программа «Развитие культуры (2022-2027 годы)» муниципального образования г. Липки Киреевского района</t>
  </si>
  <si>
    <t>Муниципальная программа «Развитие культуры  (2022-2027 годы)» муниципального образования г. Липки Киреевского района</t>
  </si>
  <si>
    <t>Муниципальная программа "Содержание автомобильных дорог муниципального образования город Липки Киреевского района на 2022-2027 годы</t>
  </si>
  <si>
    <t>Муниципальная программа "Благоустройство территории муниципального образования город Липки Киреевского района на 2022-2027 годы"</t>
  </si>
  <si>
    <t>Комплекс процессных мероприятий, направленных на ремонт автомобильных дорог, дворовых территорий, многоквартирных домов , проездов и улиц по мо город Липки Киреевского района на 2022-2027 года.</t>
  </si>
  <si>
    <t>Муниципальная программа "Ремонт автомобильных дорог, дворовых территорий, многоквартирных домов , проездов и улиц по мо город Липки Киреевского района на 2022-2027 года.</t>
  </si>
  <si>
    <t xml:space="preserve"> от  20.12. 2024 года № 18-52</t>
  </si>
  <si>
    <t xml:space="preserve">      от  20.12. 2024 года № 18-52 </t>
  </si>
  <si>
    <t>Приложение 3
 к решению Собрания депутатов муниципального 
           образования город Липки Киреевского района
 от  20.12. 2024  года № 18-52
                 «О бюджете муниципального образования
                                город Липки Киреевского района
    на 2025 год и плановый период  2026 и 2027 годов»</t>
  </si>
  <si>
    <t>Приложение 4
 к решению Собрания депутатов муниципального 
           образования город Липки Киреевского района
 от  20.12. 2024 года № 18-52
                 «О бюджете муниципального образования
                                город Липки Киреевского района
    на 2025 год и плановый период  2026 и 2027 годов»</t>
  </si>
  <si>
    <t>Приложение 5.
      к решению Собрания депутатов муниципального 
           образования город Липки Киреевского района
 от  20.12. 2024  года № 18-52 
                 «О бюджете муниципального образования
                                город Липки Киреевского района
    на 2025 год и плановый период  2026 и 2027 годов»</t>
  </si>
  <si>
    <t>Приложение 6
 к решению Собрания депутатов муниципального 
           образования город Липки Киреевского района
 от  20.12. 2024 года № 18-52
                 «О бюджете муниципального образования
                                город Липки Киреевского района
    на 2025 год и плановый период  2026 и 2027 годов»</t>
  </si>
  <si>
    <t>Приложение 7
      к решению Собрания депутатов муниципального 
           образования город Липки Киреевского района
 от  20.12. 2024 года № 18-52
                 «О бюджете муниципального образования
                                город Липки Киреевского района
    на 2025 год и плановый период  2026 и 2027 годов»</t>
  </si>
  <si>
    <t>Приложение 8
      к решению Собрания депутатов муниципального 
           образования город Липки Киреевского района
 от  20.12. 2024  года № 18-52
                 «О бюджете муниципального образования
                                город Липки Киреевского района
    на 2025 год и плановый период  2026 и 2027 годов»</t>
  </si>
  <si>
    <t xml:space="preserve">                        от  20.12. 2024 года № 18-52 </t>
  </si>
  <si>
    <t xml:space="preserve">Приложение 10
      к решению Собрания депутатов муниципального 
           образования город Липки Киреевского района
 от  20.12. 2024 года № 18-52
                 «О бюджете муниципального образования
                                город Липки Киреевского района
    на 2025 год и плановый период  2026 и 2027 годов»                              </t>
  </si>
  <si>
    <t xml:space="preserve">                        от  20.12. 2024 года № 18-52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</si>
</sst>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horizontal="right" vertical="center" wrapText="1"/>
    </xf>
    <xf numFmtId="4" fontId="4" fillId="2" borderId="19" xfId="0" applyNumberFormat="1" applyFont="1" applyFill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4" fontId="4" fillId="2" borderId="36" xfId="0" applyNumberFormat="1" applyFont="1" applyFill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2" fontId="4" fillId="2" borderId="19" xfId="0" applyNumberFormat="1" applyFont="1" applyFill="1" applyBorder="1" applyAlignment="1">
      <alignment horizontal="right" vertical="center" wrapText="1"/>
    </xf>
    <xf numFmtId="0" fontId="1" fillId="0" borderId="34" xfId="0" applyFont="1" applyBorder="1" applyAlignment="1">
      <alignment vertical="top" wrapText="1"/>
    </xf>
    <xf numFmtId="4" fontId="4" fillId="0" borderId="4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0" borderId="0" xfId="0"/>
    <xf numFmtId="0" fontId="0" fillId="0" borderId="0" xfId="0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0" fillId="0" borderId="42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top" wrapText="1"/>
    </xf>
    <xf numFmtId="0" fontId="16" fillId="0" borderId="4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0" fontId="15" fillId="0" borderId="4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horizontal="right" vertical="center" wrapText="1"/>
    </xf>
    <xf numFmtId="4" fontId="10" fillId="0" borderId="32" xfId="0" applyNumberFormat="1" applyFont="1" applyBorder="1" applyAlignment="1">
      <alignment horizontal="right" vertical="center" wrapText="1"/>
    </xf>
    <xf numFmtId="4" fontId="10" fillId="0" borderId="42" xfId="0" applyNumberFormat="1" applyFont="1" applyBorder="1" applyAlignment="1">
      <alignment horizontal="right" vertical="center" wrapText="1"/>
    </xf>
    <xf numFmtId="4" fontId="10" fillId="0" borderId="42" xfId="0" applyNumberFormat="1" applyFont="1" applyBorder="1" applyAlignment="1">
      <alignment horizontal="right" vertical="center"/>
    </xf>
    <xf numFmtId="4" fontId="10" fillId="0" borderId="33" xfId="0" applyNumberFormat="1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 wrapText="1"/>
    </xf>
    <xf numFmtId="4" fontId="10" fillId="0" borderId="33" xfId="0" applyNumberFormat="1" applyFont="1" applyBorder="1" applyAlignment="1">
      <alignment horizontal="right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right" vertical="center"/>
    </xf>
    <xf numFmtId="0" fontId="10" fillId="0" borderId="33" xfId="0" applyFont="1" applyBorder="1" applyAlignment="1">
      <alignment horizontal="right" vertical="center"/>
    </xf>
    <xf numFmtId="0" fontId="16" fillId="0" borderId="42" xfId="0" applyFont="1" applyBorder="1" applyAlignment="1">
      <alignment horizontal="center" vertical="top" wrapText="1"/>
    </xf>
    <xf numFmtId="0" fontId="15" fillId="0" borderId="42" xfId="0" applyFont="1" applyBorder="1" applyAlignment="1">
      <alignment horizontal="center" vertical="top" wrapText="1"/>
    </xf>
    <xf numFmtId="0" fontId="15" fillId="0" borderId="43" xfId="0" applyFont="1" applyBorder="1" applyAlignment="1">
      <alignment horizontal="center" vertical="top" wrapText="1"/>
    </xf>
    <xf numFmtId="0" fontId="15" fillId="0" borderId="41" xfId="0" applyFont="1" applyBorder="1" applyAlignment="1">
      <alignment horizontal="center" vertical="top" wrapText="1"/>
    </xf>
    <xf numFmtId="0" fontId="15" fillId="0" borderId="33" xfId="0" applyFont="1" applyBorder="1" applyAlignment="1">
      <alignment horizontal="center" vertical="top" wrapText="1"/>
    </xf>
    <xf numFmtId="49" fontId="4" fillId="0" borderId="4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" fontId="4" fillId="3" borderId="6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" fontId="17" fillId="3" borderId="2" xfId="0" applyNumberFormat="1" applyFont="1" applyFill="1" applyBorder="1" applyAlignment="1">
      <alignment horizontal="right" vertical="center" wrapText="1"/>
    </xf>
    <xf numFmtId="4" fontId="17" fillId="3" borderId="4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right" vertical="center" wrapText="1"/>
    </xf>
    <xf numFmtId="0" fontId="0" fillId="0" borderId="45" xfId="0" applyBorder="1"/>
    <xf numFmtId="4" fontId="3" fillId="3" borderId="2" xfId="0" applyNumberFormat="1" applyFont="1" applyFill="1" applyBorder="1" applyAlignment="1">
      <alignment horizontal="right" vertical="center" wrapText="1"/>
    </xf>
    <xf numFmtId="4" fontId="4" fillId="0" borderId="4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0" fillId="3" borderId="0" xfId="0" applyFill="1"/>
    <xf numFmtId="4" fontId="4" fillId="2" borderId="0" xfId="0" applyNumberFormat="1" applyFont="1" applyFill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right"/>
    </xf>
    <xf numFmtId="0" fontId="19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top" wrapText="1"/>
    </xf>
    <xf numFmtId="0" fontId="15" fillId="0" borderId="0" xfId="0" applyFont="1"/>
    <xf numFmtId="49" fontId="24" fillId="0" borderId="45" xfId="0" applyNumberFormat="1" applyFont="1" applyBorder="1" applyAlignment="1">
      <alignment vertical="center" textRotation="90"/>
    </xf>
    <xf numFmtId="49" fontId="24" fillId="0" borderId="45" xfId="0" applyNumberFormat="1" applyFont="1" applyBorder="1" applyAlignment="1">
      <alignment vertical="center" textRotation="90" wrapText="1"/>
    </xf>
    <xf numFmtId="49" fontId="24" fillId="0" borderId="45" xfId="0" applyNumberFormat="1" applyFont="1" applyBorder="1" applyAlignment="1">
      <alignment horizontal="center" vertical="center" textRotation="90"/>
    </xf>
    <xf numFmtId="49" fontId="24" fillId="0" borderId="45" xfId="0" applyNumberFormat="1" applyFont="1" applyBorder="1" applyAlignment="1">
      <alignment horizontal="center" vertical="top"/>
    </xf>
    <xf numFmtId="49" fontId="24" fillId="0" borderId="45" xfId="0" applyNumberFormat="1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4" fillId="0" borderId="4" xfId="0" applyFont="1" applyBorder="1" applyAlignment="1">
      <alignment vertical="center" wrapText="1"/>
    </xf>
    <xf numFmtId="0" fontId="1" fillId="0" borderId="23" xfId="0" applyFont="1" applyBorder="1" applyAlignment="1">
      <alignment vertical="top" wrapText="1"/>
    </xf>
    <xf numFmtId="4" fontId="4" fillId="3" borderId="14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1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49" fontId="4" fillId="0" borderId="42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4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0" fillId="0" borderId="28" xfId="0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44" xfId="0" applyFont="1" applyBorder="1" applyAlignment="1">
      <alignment vertical="center" wrapText="1"/>
    </xf>
    <xf numFmtId="0" fontId="11" fillId="0" borderId="44" xfId="0" applyFont="1" applyBorder="1" applyAlignment="1">
      <alignment vertical="top" wrapText="1"/>
    </xf>
    <xf numFmtId="4" fontId="11" fillId="0" borderId="41" xfId="0" applyNumberFormat="1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horizontal="center" vertical="center" wrapText="1"/>
    </xf>
    <xf numFmtId="4" fontId="11" fillId="2" borderId="19" xfId="0" applyNumberFormat="1" applyFont="1" applyFill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4" fontId="11" fillId="2" borderId="42" xfId="0" applyNumberFormat="1" applyFont="1" applyFill="1" applyBorder="1" applyAlignment="1">
      <alignment horizontal="center" vertical="center" wrapText="1"/>
    </xf>
    <xf numFmtId="4" fontId="25" fillId="0" borderId="41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top" wrapText="1"/>
    </xf>
    <xf numFmtId="0" fontId="27" fillId="0" borderId="45" xfId="0" applyFont="1" applyBorder="1" applyAlignment="1">
      <alignment horizontal="left" vertical="top" wrapText="1"/>
    </xf>
    <xf numFmtId="49" fontId="28" fillId="0" borderId="65" xfId="0" applyNumberFormat="1" applyFont="1" applyBorder="1" applyAlignment="1">
      <alignment horizontal="center" wrapText="1"/>
    </xf>
    <xf numFmtId="49" fontId="28" fillId="0" borderId="66" xfId="0" applyNumberFormat="1" applyFont="1" applyBorder="1" applyAlignment="1">
      <alignment horizontal="center" wrapText="1"/>
    </xf>
    <xf numFmtId="164" fontId="28" fillId="0" borderId="67" xfId="0" applyNumberFormat="1" applyFont="1" applyBorder="1" applyAlignment="1">
      <alignment horizontal="right" wrapText="1"/>
    </xf>
    <xf numFmtId="164" fontId="28" fillId="0" borderId="45" xfId="0" applyNumberFormat="1" applyFont="1" applyBorder="1" applyAlignment="1">
      <alignment horizontal="right" wrapText="1"/>
    </xf>
    <xf numFmtId="0" fontId="28" fillId="0" borderId="45" xfId="0" applyFont="1" applyBorder="1" applyAlignment="1">
      <alignment horizontal="left" vertical="top" wrapText="1"/>
    </xf>
    <xf numFmtId="164" fontId="28" fillId="3" borderId="67" xfId="0" applyNumberFormat="1" applyFont="1" applyFill="1" applyBorder="1" applyAlignment="1">
      <alignment horizontal="right" wrapText="1"/>
    </xf>
    <xf numFmtId="164" fontId="28" fillId="3" borderId="45" xfId="0" applyNumberFormat="1" applyFont="1" applyFill="1" applyBorder="1" applyAlignment="1">
      <alignment horizontal="right" wrapText="1"/>
    </xf>
    <xf numFmtId="0" fontId="4" fillId="0" borderId="42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30" fillId="0" borderId="20" xfId="0" applyFont="1" applyBorder="1" applyAlignment="1">
      <alignment vertical="center"/>
    </xf>
    <xf numFmtId="0" fontId="0" fillId="0" borderId="30" xfId="0" applyBorder="1"/>
    <xf numFmtId="0" fontId="10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right" vertical="center" wrapText="1"/>
    </xf>
    <xf numFmtId="0" fontId="29" fillId="0" borderId="33" xfId="0" applyFont="1" applyBorder="1" applyAlignment="1">
      <alignment horizontal="right" vertical="center" wrapText="1"/>
    </xf>
    <xf numFmtId="0" fontId="10" fillId="2" borderId="33" xfId="0" applyFont="1" applyFill="1" applyBorder="1" applyAlignment="1">
      <alignment horizontal="right" vertical="center" wrapText="1"/>
    </xf>
    <xf numFmtId="0" fontId="7" fillId="0" borderId="33" xfId="0" applyFont="1" applyBorder="1" applyAlignment="1">
      <alignment horizontal="right" vertical="center" wrapText="1"/>
    </xf>
    <xf numFmtId="4" fontId="7" fillId="0" borderId="33" xfId="0" applyNumberFormat="1" applyFont="1" applyBorder="1" applyAlignment="1">
      <alignment horizontal="right" vertical="center" wrapText="1"/>
    </xf>
    <xf numFmtId="0" fontId="7" fillId="2" borderId="33" xfId="0" applyFont="1" applyFill="1" applyBorder="1" applyAlignment="1">
      <alignment horizontal="right" vertical="center" wrapText="1"/>
    </xf>
    <xf numFmtId="4" fontId="7" fillId="2" borderId="33" xfId="0" applyNumberFormat="1" applyFont="1" applyFill="1" applyBorder="1" applyAlignment="1">
      <alignment horizontal="right" vertical="center" wrapText="1"/>
    </xf>
    <xf numFmtId="0" fontId="7" fillId="0" borderId="33" xfId="0" applyFont="1" applyBorder="1" applyAlignment="1">
      <alignment horizontal="center" vertical="center"/>
    </xf>
    <xf numFmtId="0" fontId="5" fillId="0" borderId="0" xfId="0" applyFont="1"/>
    <xf numFmtId="0" fontId="31" fillId="0" borderId="4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3" fontId="4" fillId="0" borderId="42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2" fontId="4" fillId="0" borderId="33" xfId="0" applyNumberFormat="1" applyFont="1" applyBorder="1" applyAlignment="1">
      <alignment horizontal="right" vertical="center"/>
    </xf>
    <xf numFmtId="0" fontId="32" fillId="0" borderId="0" xfId="0" applyFont="1"/>
    <xf numFmtId="0" fontId="26" fillId="0" borderId="45" xfId="0" applyFont="1" applyBorder="1" applyAlignment="1">
      <alignment horizontal="center" vertical="center" textRotation="90" wrapText="1"/>
    </xf>
    <xf numFmtId="0" fontId="26" fillId="0" borderId="45" xfId="0" applyFont="1" applyBorder="1" applyAlignment="1">
      <alignment horizontal="center" vertical="center" textRotation="90"/>
    </xf>
    <xf numFmtId="0" fontId="24" fillId="0" borderId="45" xfId="0" applyFont="1" applyBorder="1" applyAlignment="1">
      <alignment horizontal="center"/>
    </xf>
    <xf numFmtId="4" fontId="4" fillId="3" borderId="19" xfId="0" applyNumberFormat="1" applyFont="1" applyFill="1" applyBorder="1" applyAlignment="1">
      <alignment horizontal="right" vertical="center" wrapText="1"/>
    </xf>
    <xf numFmtId="4" fontId="3" fillId="3" borderId="19" xfId="0" applyNumberFormat="1" applyFont="1" applyFill="1" applyBorder="1" applyAlignment="1">
      <alignment horizontal="right" vertical="center" wrapText="1"/>
    </xf>
    <xf numFmtId="4" fontId="4" fillId="0" borderId="19" xfId="0" applyNumberFormat="1" applyFont="1" applyFill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right" vertical="center" wrapText="1"/>
    </xf>
    <xf numFmtId="0" fontId="20" fillId="0" borderId="45" xfId="0" applyFont="1" applyBorder="1" applyAlignment="1">
      <alignment horizontal="left" vertical="top" wrapText="1"/>
    </xf>
    <xf numFmtId="4" fontId="18" fillId="0" borderId="45" xfId="0" applyNumberFormat="1" applyFont="1" applyBorder="1"/>
    <xf numFmtId="0" fontId="0" fillId="0" borderId="0" xfId="0"/>
    <xf numFmtId="0" fontId="13" fillId="3" borderId="2" xfId="0" applyFont="1" applyFill="1" applyBorder="1" applyAlignment="1">
      <alignment vertical="top" wrapText="1"/>
    </xf>
    <xf numFmtId="164" fontId="20" fillId="3" borderId="67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4" fontId="8" fillId="0" borderId="19" xfId="0" applyNumberFormat="1" applyFont="1" applyFill="1" applyBorder="1" applyAlignment="1">
      <alignment horizontal="right" vertical="center" wrapText="1"/>
    </xf>
    <xf numFmtId="164" fontId="28" fillId="0" borderId="45" xfId="0" applyNumberFormat="1" applyFont="1" applyFill="1" applyBorder="1" applyAlignment="1">
      <alignment horizontal="right" wrapText="1"/>
    </xf>
    <xf numFmtId="0" fontId="28" fillId="0" borderId="45" xfId="0" applyFont="1" applyFill="1" applyBorder="1" applyAlignment="1">
      <alignment horizontal="left" vertical="top" wrapText="1"/>
    </xf>
    <xf numFmtId="49" fontId="28" fillId="0" borderId="65" xfId="0" applyNumberFormat="1" applyFont="1" applyFill="1" applyBorder="1" applyAlignment="1">
      <alignment horizontal="center" wrapText="1"/>
    </xf>
    <xf numFmtId="49" fontId="28" fillId="0" borderId="66" xfId="0" applyNumberFormat="1" applyFont="1" applyFill="1" applyBorder="1" applyAlignment="1">
      <alignment horizontal="center" wrapText="1"/>
    </xf>
    <xf numFmtId="164" fontId="28" fillId="0" borderId="67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horizontal="right" vertical="center" wrapText="1"/>
    </xf>
    <xf numFmtId="0" fontId="28" fillId="3" borderId="45" xfId="0" applyFont="1" applyFill="1" applyBorder="1" applyAlignment="1">
      <alignment horizontal="left" vertical="top" wrapText="1"/>
    </xf>
    <xf numFmtId="49" fontId="28" fillId="3" borderId="65" xfId="0" applyNumberFormat="1" applyFont="1" applyFill="1" applyBorder="1" applyAlignment="1">
      <alignment horizontal="center" wrapText="1"/>
    </xf>
    <xf numFmtId="4" fontId="18" fillId="3" borderId="2" xfId="0" applyNumberFormat="1" applyFont="1" applyFill="1" applyBorder="1" applyAlignment="1">
      <alignment horizontal="justify" vertical="center" wrapText="1"/>
    </xf>
    <xf numFmtId="4" fontId="3" fillId="3" borderId="2" xfId="0" applyNumberFormat="1" applyFont="1" applyFill="1" applyBorder="1" applyAlignment="1">
      <alignment horizontal="justify" vertical="center" wrapText="1"/>
    </xf>
    <xf numFmtId="0" fontId="10" fillId="3" borderId="33" xfId="0" applyFont="1" applyFill="1" applyBorder="1" applyAlignment="1">
      <alignment horizontal="right" vertical="center" wrapText="1"/>
    </xf>
    <xf numFmtId="4" fontId="10" fillId="3" borderId="33" xfId="0" applyNumberFormat="1" applyFont="1" applyFill="1" applyBorder="1" applyAlignment="1">
      <alignment horizontal="right" vertical="center" wrapText="1"/>
    </xf>
    <xf numFmtId="4" fontId="3" fillId="3" borderId="41" xfId="0" applyNumberFormat="1" applyFont="1" applyFill="1" applyBorder="1" applyAlignment="1">
      <alignment horizontal="right" vertical="center" wrapText="1"/>
    </xf>
    <xf numFmtId="2" fontId="4" fillId="3" borderId="19" xfId="0" applyNumberFormat="1" applyFont="1" applyFill="1" applyBorder="1" applyAlignment="1">
      <alignment horizontal="right" vertic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4" fontId="10" fillId="3" borderId="20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8" xfId="0" applyFont="1" applyBorder="1" applyAlignment="1">
      <alignment horizontal="center" wrapText="1"/>
    </xf>
    <xf numFmtId="0" fontId="20" fillId="0" borderId="0" xfId="0" applyFont="1" applyAlignment="1">
      <alignment horizontal="right" wrapText="1"/>
    </xf>
    <xf numFmtId="0" fontId="26" fillId="0" borderId="54" xfId="0" applyFont="1" applyBorder="1" applyAlignment="1">
      <alignment horizontal="center" vertical="top" wrapText="1"/>
    </xf>
    <xf numFmtId="0" fontId="26" fillId="0" borderId="38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6" fillId="0" borderId="53" xfId="0" applyFont="1" applyBorder="1" applyAlignment="1">
      <alignment horizontal="center" vertical="center" textRotation="90"/>
    </xf>
    <xf numFmtId="0" fontId="26" fillId="0" borderId="55" xfId="0" applyFont="1" applyBorder="1" applyAlignment="1">
      <alignment horizontal="center" vertical="center" textRotation="90"/>
    </xf>
    <xf numFmtId="0" fontId="26" fillId="0" borderId="54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textRotation="90" wrapText="1"/>
    </xf>
    <xf numFmtId="0" fontId="26" fillId="0" borderId="55" xfId="0" applyFont="1" applyBorder="1" applyAlignment="1">
      <alignment horizontal="center" vertical="center" textRotation="90" wrapText="1"/>
    </xf>
    <xf numFmtId="0" fontId="26" fillId="0" borderId="36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14" fillId="0" borderId="8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49" fontId="14" fillId="0" borderId="24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2" borderId="23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right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0" fontId="0" fillId="0" borderId="20" xfId="0" applyBorder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3" fillId="2" borderId="23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right" vertical="center" wrapText="1"/>
    </xf>
    <xf numFmtId="4" fontId="4" fillId="0" borderId="23" xfId="0" applyNumberFormat="1" applyFont="1" applyBorder="1" applyAlignment="1">
      <alignment horizontal="right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 wrapText="1"/>
    </xf>
    <xf numFmtId="4" fontId="4" fillId="0" borderId="29" xfId="0" applyNumberFormat="1" applyFont="1" applyBorder="1" applyAlignment="1">
      <alignment horizontal="right" vertical="center" wrapText="1"/>
    </xf>
    <xf numFmtId="4" fontId="4" fillId="0" borderId="31" xfId="0" applyNumberFormat="1" applyFont="1" applyBorder="1" applyAlignment="1">
      <alignment horizontal="right" vertical="center" wrapText="1"/>
    </xf>
    <xf numFmtId="4" fontId="4" fillId="0" borderId="26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  <xf numFmtId="4" fontId="4" fillId="0" borderId="28" xfId="0" applyNumberFormat="1" applyFont="1" applyBorder="1" applyAlignment="1">
      <alignment horizontal="right" vertical="center" wrapText="1"/>
    </xf>
    <xf numFmtId="4" fontId="4" fillId="0" borderId="30" xfId="0" applyNumberFormat="1" applyFont="1" applyBorder="1" applyAlignment="1">
      <alignment horizontal="right" vertical="center" wrapText="1"/>
    </xf>
    <xf numFmtId="4" fontId="4" fillId="0" borderId="32" xfId="0" applyNumberFormat="1" applyFont="1" applyBorder="1" applyAlignment="1">
      <alignment horizontal="right" vertical="center" wrapText="1"/>
    </xf>
    <xf numFmtId="4" fontId="4" fillId="0" borderId="33" xfId="0" applyNumberFormat="1" applyFont="1" applyBorder="1" applyAlignment="1">
      <alignment horizontal="right" vertical="center" wrapText="1"/>
    </xf>
    <xf numFmtId="0" fontId="0" fillId="0" borderId="28" xfId="0" applyBorder="1" applyAlignment="1">
      <alignment vertical="center" wrapText="1"/>
    </xf>
    <xf numFmtId="4" fontId="4" fillId="2" borderId="25" xfId="0" applyNumberFormat="1" applyFont="1" applyFill="1" applyBorder="1" applyAlignment="1">
      <alignment horizontal="right" vertical="center" wrapText="1"/>
    </xf>
    <xf numFmtId="4" fontId="4" fillId="2" borderId="29" xfId="0" applyNumberFormat="1" applyFont="1" applyFill="1" applyBorder="1" applyAlignment="1">
      <alignment horizontal="right" vertical="center" wrapText="1"/>
    </xf>
    <xf numFmtId="4" fontId="4" fillId="2" borderId="56" xfId="0" applyNumberFormat="1" applyFont="1" applyFill="1" applyBorder="1" applyAlignment="1">
      <alignment horizontal="right" vertical="center" wrapText="1"/>
    </xf>
    <xf numFmtId="4" fontId="4" fillId="2" borderId="37" xfId="0" applyNumberFormat="1" applyFont="1" applyFill="1" applyBorder="1" applyAlignment="1">
      <alignment horizontal="right" vertical="center" wrapText="1"/>
    </xf>
    <xf numFmtId="4" fontId="4" fillId="2" borderId="38" xfId="0" applyNumberFormat="1" applyFont="1" applyFill="1" applyBorder="1" applyAlignment="1">
      <alignment horizontal="right" vertical="center" wrapText="1"/>
    </xf>
    <xf numFmtId="2" fontId="4" fillId="2" borderId="23" xfId="0" applyNumberFormat="1" applyFont="1" applyFill="1" applyBorder="1" applyAlignment="1">
      <alignment horizontal="right" vertical="center" wrapText="1"/>
    </xf>
    <xf numFmtId="2" fontId="4" fillId="2" borderId="14" xfId="0" applyNumberFormat="1" applyFont="1" applyFill="1" applyBorder="1" applyAlignment="1">
      <alignment horizontal="right" vertical="center" wrapText="1"/>
    </xf>
    <xf numFmtId="2" fontId="4" fillId="0" borderId="23" xfId="0" applyNumberFormat="1" applyFont="1" applyBorder="1" applyAlignment="1">
      <alignment horizontal="right" vertical="center" wrapText="1"/>
    </xf>
    <xf numFmtId="2" fontId="4" fillId="0" borderId="14" xfId="0" applyNumberFormat="1" applyFont="1" applyBorder="1" applyAlignment="1">
      <alignment horizontal="right" vertical="center" wrapText="1"/>
    </xf>
    <xf numFmtId="4" fontId="3" fillId="3" borderId="23" xfId="0" applyNumberFormat="1" applyFont="1" applyFill="1" applyBorder="1" applyAlignment="1">
      <alignment horizontal="right" vertical="center" wrapText="1"/>
    </xf>
    <xf numFmtId="4" fontId="3" fillId="3" borderId="14" xfId="0" applyNumberFormat="1" applyFont="1" applyFill="1" applyBorder="1" applyAlignment="1">
      <alignment horizontal="right" vertical="center" wrapText="1"/>
    </xf>
    <xf numFmtId="4" fontId="4" fillId="3" borderId="23" xfId="0" applyNumberFormat="1" applyFont="1" applyFill="1" applyBorder="1" applyAlignment="1">
      <alignment horizontal="right" vertical="center" wrapText="1"/>
    </xf>
    <xf numFmtId="4" fontId="4" fillId="3" borderId="14" xfId="0" applyNumberFormat="1" applyFont="1" applyFill="1" applyBorder="1" applyAlignment="1">
      <alignment horizontal="right" vertical="center" wrapText="1"/>
    </xf>
    <xf numFmtId="4" fontId="3" fillId="2" borderId="14" xfId="0" applyNumberFormat="1" applyFont="1" applyFill="1" applyBorder="1" applyAlignment="1">
      <alignment horizontal="righ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4" fillId="0" borderId="39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49" fontId="4" fillId="0" borderId="59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4" fontId="3" fillId="0" borderId="14" xfId="0" applyNumberFormat="1" applyFont="1" applyFill="1" applyBorder="1" applyAlignment="1">
      <alignment horizontal="right" vertical="center" wrapText="1"/>
    </xf>
    <xf numFmtId="4" fontId="4" fillId="0" borderId="23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26" fillId="0" borderId="54" xfId="0" applyFont="1" applyBorder="1" applyAlignment="1">
      <alignment horizontal="center"/>
    </xf>
    <xf numFmtId="0" fontId="26" fillId="0" borderId="36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0" xfId="0" applyFont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62" xfId="0" applyFont="1" applyBorder="1" applyAlignment="1">
      <alignment horizontal="center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center" textRotation="90" wrapText="1"/>
    </xf>
    <xf numFmtId="0" fontId="24" fillId="0" borderId="62" xfId="0" applyFont="1" applyBorder="1" applyAlignment="1">
      <alignment horizontal="center" vertical="center" textRotation="90" wrapText="1"/>
    </xf>
    <xf numFmtId="0" fontId="24" fillId="0" borderId="55" xfId="0" applyFont="1" applyBorder="1" applyAlignment="1">
      <alignment horizontal="center" vertical="center" textRotation="90" wrapText="1"/>
    </xf>
    <xf numFmtId="0" fontId="24" fillId="0" borderId="61" xfId="0" applyFont="1" applyBorder="1" applyAlignment="1">
      <alignment horizontal="center" vertical="center" textRotation="90" wrapText="1"/>
    </xf>
    <xf numFmtId="0" fontId="24" fillId="0" borderId="63" xfId="0" applyFont="1" applyBorder="1" applyAlignment="1">
      <alignment horizontal="center" vertical="center" textRotation="90" wrapText="1"/>
    </xf>
    <xf numFmtId="0" fontId="24" fillId="0" borderId="64" xfId="0" applyFont="1" applyBorder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2" borderId="23" xfId="0" applyFont="1" applyFill="1" applyBorder="1" applyAlignment="1">
      <alignment horizontal="right" vertical="center" wrapText="1"/>
    </xf>
    <xf numFmtId="0" fontId="10" fillId="2" borderId="14" xfId="0" applyFont="1" applyFill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7" fillId="0" borderId="2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" fontId="7" fillId="2" borderId="23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4" fontId="7" fillId="0" borderId="23" xfId="0" applyNumberFormat="1" applyFont="1" applyBorder="1" applyAlignment="1">
      <alignment horizontal="right" vertical="center" wrapText="1"/>
    </xf>
    <xf numFmtId="4" fontId="7" fillId="0" borderId="14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4" fontId="10" fillId="3" borderId="23" xfId="0" applyNumberFormat="1" applyFont="1" applyFill="1" applyBorder="1" applyAlignment="1">
      <alignment horizontal="right" vertical="center" wrapText="1"/>
    </xf>
    <xf numFmtId="4" fontId="10" fillId="3" borderId="14" xfId="0" applyNumberFormat="1" applyFont="1" applyFill="1" applyBorder="1" applyAlignment="1">
      <alignment horizontal="right" vertical="center" wrapText="1"/>
    </xf>
    <xf numFmtId="4" fontId="10" fillId="3" borderId="72" xfId="0" applyNumberFormat="1" applyFont="1" applyFill="1" applyBorder="1" applyAlignment="1">
      <alignment horizontal="right" vertical="center" wrapText="1"/>
    </xf>
    <xf numFmtId="4" fontId="10" fillId="3" borderId="73" xfId="0" applyNumberFormat="1" applyFont="1" applyFill="1" applyBorder="1" applyAlignment="1">
      <alignment horizontal="right" vertical="center" wrapText="1"/>
    </xf>
    <xf numFmtId="0" fontId="0" fillId="0" borderId="20" xfId="0" applyBorder="1"/>
    <xf numFmtId="0" fontId="7" fillId="0" borderId="20" xfId="0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74" xfId="0" applyBorder="1"/>
    <xf numFmtId="0" fontId="0" fillId="0" borderId="0" xfId="0" applyAlignment="1">
      <alignment vertical="center" wrapText="1"/>
    </xf>
    <xf numFmtId="0" fontId="10" fillId="0" borderId="6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0" borderId="75" xfId="0" applyBorder="1" applyAlignment="1">
      <alignment vertical="center" wrapText="1"/>
    </xf>
    <xf numFmtId="0" fontId="10" fillId="0" borderId="74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2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3" fillId="0" borderId="20" xfId="0" applyFont="1" applyBorder="1" applyAlignment="1">
      <alignment horizontal="right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6"/>
  <sheetViews>
    <sheetView zoomScaleNormal="100" workbookViewId="0">
      <selection activeCell="K18" sqref="K18"/>
    </sheetView>
  </sheetViews>
  <sheetFormatPr defaultRowHeight="15" x14ac:dyDescent="0.25"/>
  <cols>
    <col min="1" max="1" width="3.140625" customWidth="1"/>
    <col min="6" max="6" width="41.140625" customWidth="1"/>
  </cols>
  <sheetData>
    <row r="2" spans="2:6" ht="36" customHeight="1" x14ac:dyDescent="0.25">
      <c r="B2" s="113"/>
      <c r="C2" s="252" t="s">
        <v>282</v>
      </c>
      <c r="D2" s="244"/>
      <c r="E2" s="244"/>
      <c r="F2" s="244"/>
    </row>
    <row r="3" spans="2:6" x14ac:dyDescent="0.25">
      <c r="B3" s="113"/>
      <c r="C3" s="244" t="s">
        <v>283</v>
      </c>
      <c r="D3" s="244"/>
      <c r="E3" s="244"/>
      <c r="F3" s="244"/>
    </row>
    <row r="4" spans="2:6" x14ac:dyDescent="0.25">
      <c r="B4" s="113"/>
      <c r="C4" s="244" t="s">
        <v>284</v>
      </c>
      <c r="D4" s="244"/>
      <c r="E4" s="244"/>
      <c r="F4" s="244"/>
    </row>
    <row r="5" spans="2:6" x14ac:dyDescent="0.25">
      <c r="B5" s="114"/>
      <c r="C5" s="244" t="s">
        <v>428</v>
      </c>
      <c r="D5" s="244"/>
      <c r="E5" s="244"/>
      <c r="F5" s="244"/>
    </row>
    <row r="6" spans="2:6" x14ac:dyDescent="0.25">
      <c r="B6" s="114"/>
      <c r="C6" s="244" t="s">
        <v>285</v>
      </c>
      <c r="D6" s="244"/>
      <c r="E6" s="244"/>
      <c r="F6" s="244"/>
    </row>
    <row r="7" spans="2:6" x14ac:dyDescent="0.25">
      <c r="B7" s="113"/>
      <c r="C7" s="244" t="s">
        <v>286</v>
      </c>
      <c r="D7" s="244"/>
      <c r="E7" s="244"/>
      <c r="F7" s="244"/>
    </row>
    <row r="8" spans="2:6" x14ac:dyDescent="0.25">
      <c r="B8" s="113"/>
      <c r="C8" s="244" t="s">
        <v>409</v>
      </c>
      <c r="D8" s="244"/>
      <c r="E8" s="244"/>
      <c r="F8" s="244"/>
    </row>
    <row r="9" spans="2:6" x14ac:dyDescent="0.25">
      <c r="B9" s="113"/>
      <c r="C9" s="115"/>
      <c r="D9" s="115"/>
      <c r="E9" s="115"/>
      <c r="F9" s="115"/>
    </row>
    <row r="10" spans="2:6" x14ac:dyDescent="0.25">
      <c r="B10" s="245" t="s">
        <v>287</v>
      </c>
      <c r="C10" s="245"/>
      <c r="D10" s="245"/>
      <c r="E10" s="245"/>
      <c r="F10" s="245"/>
    </row>
    <row r="11" spans="2:6" x14ac:dyDescent="0.25">
      <c r="B11" s="245"/>
      <c r="C11" s="245"/>
      <c r="D11" s="245"/>
      <c r="E11" s="245"/>
      <c r="F11" s="245"/>
    </row>
    <row r="12" spans="2:6" ht="27" customHeight="1" x14ac:dyDescent="0.25">
      <c r="B12" s="245"/>
      <c r="C12" s="245"/>
      <c r="D12" s="245"/>
      <c r="E12" s="245"/>
      <c r="F12" s="245"/>
    </row>
    <row r="13" spans="2:6" ht="25.5" customHeight="1" x14ac:dyDescent="0.25">
      <c r="B13" s="116"/>
      <c r="C13" s="116"/>
      <c r="D13" s="116"/>
      <c r="E13" s="116"/>
      <c r="F13" s="116"/>
    </row>
    <row r="14" spans="2:6" ht="37.5" x14ac:dyDescent="0.25">
      <c r="B14" s="117" t="s">
        <v>288</v>
      </c>
      <c r="C14" s="246" t="s">
        <v>289</v>
      </c>
      <c r="D14" s="247"/>
      <c r="E14" s="247"/>
      <c r="F14" s="248"/>
    </row>
    <row r="15" spans="2:6" ht="42.75" customHeight="1" x14ac:dyDescent="0.3">
      <c r="B15" s="118">
        <v>871</v>
      </c>
      <c r="C15" s="249" t="s">
        <v>290</v>
      </c>
      <c r="D15" s="250"/>
      <c r="E15" s="250"/>
      <c r="F15" s="251"/>
    </row>
    <row r="16" spans="2:6" x14ac:dyDescent="0.25">
      <c r="B16" s="59"/>
      <c r="C16" s="59"/>
      <c r="D16" s="59"/>
      <c r="E16" s="59"/>
      <c r="F16" s="59"/>
    </row>
    <row r="26" spans="6:6" x14ac:dyDescent="0.25">
      <c r="F26" s="119"/>
    </row>
  </sheetData>
  <mergeCells count="10">
    <mergeCell ref="C2:F2"/>
    <mergeCell ref="C3:F3"/>
    <mergeCell ref="C4:F4"/>
    <mergeCell ref="C5:F5"/>
    <mergeCell ref="C6:F6"/>
    <mergeCell ref="C8:F8"/>
    <mergeCell ref="B10:F12"/>
    <mergeCell ref="C14:F14"/>
    <mergeCell ref="C15:F15"/>
    <mergeCell ref="C7:F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J14" sqref="J14"/>
    </sheetView>
  </sheetViews>
  <sheetFormatPr defaultRowHeight="15" x14ac:dyDescent="0.25"/>
  <cols>
    <col min="1" max="1" width="26.85546875" customWidth="1"/>
    <col min="2" max="2" width="21.28515625" customWidth="1"/>
    <col min="3" max="3" width="16.140625" customWidth="1"/>
    <col min="4" max="4" width="16.5703125" customWidth="1"/>
    <col min="5" max="5" width="16.85546875" customWidth="1"/>
  </cols>
  <sheetData>
    <row r="1" spans="1:5" ht="10.5" customHeight="1" x14ac:dyDescent="0.25"/>
    <row r="2" spans="1:5" x14ac:dyDescent="0.25">
      <c r="B2" s="263" t="s">
        <v>436</v>
      </c>
      <c r="C2" s="264"/>
      <c r="D2" s="264"/>
      <c r="E2" s="264"/>
    </row>
    <row r="3" spans="1:5" ht="15.75" customHeight="1" x14ac:dyDescent="0.25">
      <c r="B3" s="264"/>
      <c r="C3" s="264"/>
      <c r="D3" s="264"/>
      <c r="E3" s="264"/>
    </row>
    <row r="4" spans="1:5" s="59" customFormat="1" ht="15.75" customHeight="1" x14ac:dyDescent="0.25">
      <c r="B4" s="264"/>
      <c r="C4" s="264"/>
      <c r="D4" s="264"/>
      <c r="E4" s="264"/>
    </row>
    <row r="5" spans="1:5" s="59" customFormat="1" ht="15.75" customHeight="1" x14ac:dyDescent="0.25">
      <c r="B5" s="264"/>
      <c r="C5" s="264"/>
      <c r="D5" s="264"/>
      <c r="E5" s="264"/>
    </row>
    <row r="6" spans="1:5" s="59" customFormat="1" ht="15.75" customHeight="1" x14ac:dyDescent="0.25">
      <c r="B6" s="264"/>
      <c r="C6" s="264"/>
      <c r="D6" s="264"/>
      <c r="E6" s="264"/>
    </row>
    <row r="7" spans="1:5" s="59" customFormat="1" ht="15.75" customHeight="1" x14ac:dyDescent="0.25">
      <c r="B7" s="264"/>
      <c r="C7" s="264"/>
      <c r="D7" s="264"/>
      <c r="E7" s="264"/>
    </row>
    <row r="8" spans="1:5" ht="43.5" customHeight="1" x14ac:dyDescent="0.25">
      <c r="A8" s="366" t="s">
        <v>346</v>
      </c>
      <c r="B8" s="366"/>
      <c r="C8" s="366"/>
      <c r="D8" s="366"/>
      <c r="E8" s="366"/>
    </row>
    <row r="9" spans="1:5" ht="13.5" customHeight="1" thickBot="1" x14ac:dyDescent="0.3">
      <c r="D9" s="367" t="s">
        <v>229</v>
      </c>
      <c r="E9" s="367"/>
    </row>
    <row r="10" spans="1:5" ht="29.25" thickBot="1" x14ac:dyDescent="0.3">
      <c r="A10" s="69" t="s">
        <v>230</v>
      </c>
      <c r="B10" s="70" t="s">
        <v>60</v>
      </c>
      <c r="C10" s="71" t="s">
        <v>2</v>
      </c>
      <c r="D10" s="72" t="s">
        <v>3</v>
      </c>
      <c r="E10" s="73" t="s">
        <v>324</v>
      </c>
    </row>
    <row r="11" spans="1:5" ht="72" thickBot="1" x14ac:dyDescent="0.3">
      <c r="A11" s="91" t="s">
        <v>231</v>
      </c>
      <c r="B11" s="74" t="s">
        <v>232</v>
      </c>
      <c r="C11" s="242">
        <f>C25+C21</f>
        <v>1107696.5099999979</v>
      </c>
      <c r="D11" s="75">
        <v>0</v>
      </c>
      <c r="E11" s="76">
        <v>0</v>
      </c>
    </row>
    <row r="12" spans="1:5" ht="60.75" thickBot="1" x14ac:dyDescent="0.3">
      <c r="A12" s="92" t="s">
        <v>233</v>
      </c>
      <c r="B12" s="95" t="s">
        <v>234</v>
      </c>
      <c r="C12" s="79">
        <v>0</v>
      </c>
      <c r="D12" s="80">
        <v>0</v>
      </c>
      <c r="E12" s="67">
        <v>0</v>
      </c>
    </row>
    <row r="13" spans="1:5" ht="63.75" customHeight="1" thickBot="1" x14ac:dyDescent="0.3">
      <c r="A13" s="92" t="s">
        <v>235</v>
      </c>
      <c r="B13" s="95" t="s">
        <v>236</v>
      </c>
      <c r="C13" s="79">
        <v>0</v>
      </c>
      <c r="D13" s="81">
        <v>0</v>
      </c>
      <c r="E13" s="82">
        <v>0</v>
      </c>
    </row>
    <row r="14" spans="1:5" ht="93.75" customHeight="1" thickBot="1" x14ac:dyDescent="0.3">
      <c r="A14" s="92" t="s">
        <v>237</v>
      </c>
      <c r="B14" s="95" t="s">
        <v>238</v>
      </c>
      <c r="C14" s="79">
        <v>0</v>
      </c>
      <c r="D14" s="83">
        <v>0</v>
      </c>
      <c r="E14" s="84">
        <v>0</v>
      </c>
    </row>
    <row r="15" spans="1:5" ht="90.75" thickBot="1" x14ac:dyDescent="0.3">
      <c r="A15" s="92" t="s">
        <v>239</v>
      </c>
      <c r="B15" s="78" t="s">
        <v>240</v>
      </c>
      <c r="C15" s="85">
        <v>0</v>
      </c>
      <c r="D15" s="81">
        <v>0</v>
      </c>
      <c r="E15" s="82">
        <v>0</v>
      </c>
    </row>
    <row r="16" spans="1:5" ht="92.25" customHeight="1" thickBot="1" x14ac:dyDescent="0.3">
      <c r="A16" s="92" t="s">
        <v>241</v>
      </c>
      <c r="B16" s="95" t="s">
        <v>242</v>
      </c>
      <c r="C16" s="85">
        <v>0</v>
      </c>
      <c r="D16" s="83">
        <v>0</v>
      </c>
      <c r="E16" s="84">
        <v>0</v>
      </c>
    </row>
    <row r="17" spans="1:5" ht="60.75" thickBot="1" x14ac:dyDescent="0.3">
      <c r="A17" s="92" t="s">
        <v>243</v>
      </c>
      <c r="B17" s="78" t="s">
        <v>244</v>
      </c>
      <c r="C17" s="86">
        <v>0</v>
      </c>
      <c r="D17" s="80">
        <v>0</v>
      </c>
      <c r="E17" s="67">
        <v>0</v>
      </c>
    </row>
    <row r="18" spans="1:5" ht="30.75" thickBot="1" x14ac:dyDescent="0.3">
      <c r="A18" s="77" t="s">
        <v>245</v>
      </c>
      <c r="B18" s="78" t="s">
        <v>246</v>
      </c>
      <c r="C18" s="243">
        <f t="shared" ref="C18:E20" si="0">C19</f>
        <v>-34566018.920000002</v>
      </c>
      <c r="D18" s="81">
        <f t="shared" si="0"/>
        <v>-28394864.350000001</v>
      </c>
      <c r="E18" s="82">
        <f t="shared" si="0"/>
        <v>-29186863.489999998</v>
      </c>
    </row>
    <row r="19" spans="1:5" ht="45.75" thickBot="1" x14ac:dyDescent="0.3">
      <c r="A19" s="92" t="s">
        <v>247</v>
      </c>
      <c r="B19" s="78" t="s">
        <v>248</v>
      </c>
      <c r="C19" s="243">
        <f t="shared" si="0"/>
        <v>-34566018.920000002</v>
      </c>
      <c r="D19" s="81">
        <f t="shared" si="0"/>
        <v>-28394864.350000001</v>
      </c>
      <c r="E19" s="82">
        <f t="shared" si="0"/>
        <v>-29186863.489999998</v>
      </c>
    </row>
    <row r="20" spans="1:5" ht="45.75" thickBot="1" x14ac:dyDescent="0.3">
      <c r="A20" s="92" t="s">
        <v>249</v>
      </c>
      <c r="B20" s="78" t="s">
        <v>250</v>
      </c>
      <c r="C20" s="243">
        <f t="shared" si="0"/>
        <v>-34566018.920000002</v>
      </c>
      <c r="D20" s="81">
        <f t="shared" si="0"/>
        <v>-28394864.350000001</v>
      </c>
      <c r="E20" s="82">
        <f t="shared" si="0"/>
        <v>-29186863.489999998</v>
      </c>
    </row>
    <row r="21" spans="1:5" ht="60.75" thickBot="1" x14ac:dyDescent="0.3">
      <c r="A21" s="92" t="s">
        <v>251</v>
      </c>
      <c r="B21" s="78" t="s">
        <v>252</v>
      </c>
      <c r="C21" s="243">
        <v>-34566018.920000002</v>
      </c>
      <c r="D21" s="83">
        <v>-28394864.350000001</v>
      </c>
      <c r="E21" s="84">
        <v>-29186863.489999998</v>
      </c>
    </row>
    <row r="22" spans="1:5" ht="45.75" thickBot="1" x14ac:dyDescent="0.3">
      <c r="A22" s="92" t="s">
        <v>253</v>
      </c>
      <c r="B22" s="78" t="s">
        <v>254</v>
      </c>
      <c r="C22" s="239">
        <f t="shared" ref="C22:E24" si="1">C23</f>
        <v>35673715.43</v>
      </c>
      <c r="D22" s="86">
        <f t="shared" si="1"/>
        <v>28394864.350000001</v>
      </c>
      <c r="E22" s="86">
        <f t="shared" si="1"/>
        <v>29186863.489999998</v>
      </c>
    </row>
    <row r="23" spans="1:5" ht="45.75" thickBot="1" x14ac:dyDescent="0.3">
      <c r="A23" s="92" t="s">
        <v>255</v>
      </c>
      <c r="B23" s="78" t="s">
        <v>256</v>
      </c>
      <c r="C23" s="239">
        <f t="shared" si="1"/>
        <v>35673715.43</v>
      </c>
      <c r="D23" s="86">
        <f t="shared" si="1"/>
        <v>28394864.350000001</v>
      </c>
      <c r="E23" s="86">
        <f t="shared" si="1"/>
        <v>29186863.489999998</v>
      </c>
    </row>
    <row r="24" spans="1:5" ht="45.75" thickBot="1" x14ac:dyDescent="0.3">
      <c r="A24" s="92" t="s">
        <v>257</v>
      </c>
      <c r="B24" s="78" t="s">
        <v>258</v>
      </c>
      <c r="C24" s="239">
        <f t="shared" si="1"/>
        <v>35673715.43</v>
      </c>
      <c r="D24" s="86">
        <f t="shared" si="1"/>
        <v>28394864.350000001</v>
      </c>
      <c r="E24" s="86">
        <f t="shared" si="1"/>
        <v>29186863.489999998</v>
      </c>
    </row>
    <row r="25" spans="1:5" ht="60.75" thickBot="1" x14ac:dyDescent="0.3">
      <c r="A25" s="93" t="s">
        <v>259</v>
      </c>
      <c r="B25" s="87" t="s">
        <v>260</v>
      </c>
      <c r="C25" s="239">
        <v>35673715.43</v>
      </c>
      <c r="D25" s="84">
        <v>28394864.350000001</v>
      </c>
      <c r="E25" s="84">
        <v>29186863.489999998</v>
      </c>
    </row>
    <row r="26" spans="1:5" ht="60.75" thickBot="1" x14ac:dyDescent="0.3">
      <c r="A26" s="94" t="s">
        <v>261</v>
      </c>
      <c r="B26" s="88" t="s">
        <v>262</v>
      </c>
      <c r="C26" s="85">
        <v>0</v>
      </c>
      <c r="D26" s="80">
        <v>0</v>
      </c>
      <c r="E26" s="67">
        <v>0</v>
      </c>
    </row>
    <row r="27" spans="1:5" ht="60.75" thickBot="1" x14ac:dyDescent="0.3">
      <c r="A27" s="92" t="s">
        <v>263</v>
      </c>
      <c r="B27" s="78" t="s">
        <v>264</v>
      </c>
      <c r="C27" s="85">
        <v>0</v>
      </c>
      <c r="D27" s="89">
        <v>0</v>
      </c>
      <c r="E27" s="90">
        <v>0</v>
      </c>
    </row>
    <row r="28" spans="1:5" ht="90.75" thickBot="1" x14ac:dyDescent="0.3">
      <c r="A28" s="92" t="s">
        <v>265</v>
      </c>
      <c r="B28" s="78" t="s">
        <v>266</v>
      </c>
      <c r="C28" s="85">
        <v>0</v>
      </c>
      <c r="D28" s="89">
        <v>0</v>
      </c>
      <c r="E28" s="90">
        <v>0</v>
      </c>
    </row>
    <row r="29" spans="1:5" ht="105.75" thickBot="1" x14ac:dyDescent="0.3">
      <c r="A29" s="92" t="s">
        <v>267</v>
      </c>
      <c r="B29" s="78" t="s">
        <v>268</v>
      </c>
      <c r="C29" s="85">
        <v>0</v>
      </c>
      <c r="D29" s="89">
        <v>0</v>
      </c>
      <c r="E29" s="90">
        <v>0</v>
      </c>
    </row>
  </sheetData>
  <mergeCells count="3">
    <mergeCell ref="A8:E8"/>
    <mergeCell ref="D9:E9"/>
    <mergeCell ref="B2:E7"/>
  </mergeCell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9"/>
  <sheetViews>
    <sheetView workbookViewId="0">
      <selection activeCell="S24" sqref="S24"/>
    </sheetView>
  </sheetViews>
  <sheetFormatPr defaultRowHeight="15" x14ac:dyDescent="0.25"/>
  <cols>
    <col min="4" max="4" width="8.5703125" customWidth="1"/>
    <col min="5" max="5" width="1.42578125" customWidth="1"/>
    <col min="8" max="8" width="3.140625" customWidth="1"/>
    <col min="10" max="10" width="10" bestFit="1" customWidth="1"/>
    <col min="13" max="13" width="10" bestFit="1" customWidth="1"/>
    <col min="15" max="15" width="1.5703125" customWidth="1"/>
  </cols>
  <sheetData>
    <row r="1" spans="2:16" x14ac:dyDescent="0.25">
      <c r="B1" s="401"/>
      <c r="C1" s="401"/>
      <c r="D1" s="401"/>
      <c r="E1" s="401"/>
      <c r="G1" s="401"/>
      <c r="H1" s="401"/>
      <c r="I1" s="402" t="s">
        <v>365</v>
      </c>
      <c r="J1" s="402"/>
      <c r="K1" s="402"/>
      <c r="L1" s="402"/>
      <c r="M1" s="402"/>
      <c r="N1" s="402"/>
      <c r="O1" s="402"/>
      <c r="P1" s="60"/>
    </row>
    <row r="2" spans="2:16" x14ac:dyDescent="0.25">
      <c r="B2" s="401"/>
      <c r="C2" s="401"/>
      <c r="D2" s="401"/>
      <c r="E2" s="401"/>
      <c r="G2" s="401"/>
      <c r="H2" s="401"/>
      <c r="I2" s="402" t="s">
        <v>348</v>
      </c>
      <c r="J2" s="402"/>
      <c r="K2" s="402"/>
      <c r="L2" s="402"/>
      <c r="M2" s="402"/>
      <c r="N2" s="402"/>
      <c r="O2" s="402"/>
      <c r="P2" s="60"/>
    </row>
    <row r="3" spans="2:16" x14ac:dyDescent="0.25">
      <c r="B3" s="401"/>
      <c r="C3" s="401"/>
      <c r="D3" s="401"/>
      <c r="E3" s="401"/>
      <c r="G3" s="401"/>
      <c r="H3" s="401"/>
      <c r="I3" s="402" t="s">
        <v>349</v>
      </c>
      <c r="J3" s="402"/>
      <c r="K3" s="402"/>
      <c r="L3" s="402"/>
      <c r="M3" s="402"/>
      <c r="N3" s="402"/>
      <c r="O3" s="402"/>
      <c r="P3" s="60"/>
    </row>
    <row r="4" spans="2:16" x14ac:dyDescent="0.25">
      <c r="B4" s="401"/>
      <c r="C4" s="401"/>
      <c r="D4" s="401"/>
      <c r="E4" s="401"/>
      <c r="G4" s="401"/>
      <c r="H4" s="401"/>
      <c r="I4" s="402" t="s">
        <v>437</v>
      </c>
      <c r="J4" s="402"/>
      <c r="K4" s="402"/>
      <c r="L4" s="402"/>
      <c r="M4" s="402"/>
      <c r="N4" s="402"/>
      <c r="O4" s="402"/>
      <c r="P4" s="60"/>
    </row>
    <row r="5" spans="2:16" x14ac:dyDescent="0.25">
      <c r="B5" s="401"/>
      <c r="C5" s="401"/>
      <c r="D5" s="401"/>
      <c r="E5" s="401"/>
      <c r="G5" s="401"/>
      <c r="H5" s="401"/>
      <c r="I5" s="402" t="s">
        <v>350</v>
      </c>
      <c r="J5" s="402"/>
      <c r="K5" s="402"/>
      <c r="L5" s="402"/>
      <c r="M5" s="402"/>
      <c r="N5" s="402"/>
      <c r="O5" s="402"/>
      <c r="P5" s="60"/>
    </row>
    <row r="6" spans="2:16" x14ac:dyDescent="0.25">
      <c r="B6" s="401"/>
      <c r="C6" s="401"/>
      <c r="D6" s="401"/>
      <c r="E6" s="401"/>
      <c r="G6" s="401"/>
      <c r="H6" s="401"/>
      <c r="I6" s="402" t="s">
        <v>366</v>
      </c>
      <c r="J6" s="402"/>
      <c r="K6" s="402"/>
      <c r="L6" s="402"/>
      <c r="M6" s="402"/>
      <c r="N6" s="402"/>
      <c r="O6" s="402"/>
      <c r="P6" s="60"/>
    </row>
    <row r="7" spans="2:16" x14ac:dyDescent="0.25">
      <c r="B7" s="401"/>
      <c r="C7" s="401"/>
      <c r="D7" s="401"/>
      <c r="E7" s="401"/>
      <c r="G7" s="401"/>
      <c r="H7" s="401"/>
      <c r="I7" s="402" t="s">
        <v>363</v>
      </c>
      <c r="J7" s="402"/>
      <c r="K7" s="402"/>
      <c r="L7" s="402"/>
      <c r="M7" s="402"/>
      <c r="N7" s="402"/>
      <c r="O7" s="402"/>
      <c r="P7" s="60"/>
    </row>
    <row r="8" spans="2:16" ht="15.75" x14ac:dyDescent="0.25">
      <c r="B8" s="403" t="s">
        <v>367</v>
      </c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3"/>
      <c r="O8" s="403"/>
      <c r="P8" s="60"/>
    </row>
    <row r="9" spans="2:16" x14ac:dyDescent="0.25">
      <c r="B9" s="269" t="s">
        <v>368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60"/>
    </row>
    <row r="10" spans="2:16" x14ac:dyDescent="0.25"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60"/>
    </row>
    <row r="11" spans="2:16" ht="8.25" customHeight="1" thickBot="1" x14ac:dyDescent="0.3">
      <c r="B11" s="399"/>
      <c r="C11" s="399"/>
      <c r="D11" s="399"/>
      <c r="E11" s="399"/>
      <c r="G11" s="399"/>
      <c r="H11" s="399"/>
      <c r="L11" s="188"/>
      <c r="M11" s="188"/>
      <c r="N11" s="400" t="s">
        <v>369</v>
      </c>
      <c r="O11" s="400"/>
      <c r="P11" s="60"/>
    </row>
    <row r="12" spans="2:16" ht="69" customHeight="1" thickBot="1" x14ac:dyDescent="0.3">
      <c r="B12" s="380" t="s">
        <v>370</v>
      </c>
      <c r="C12" s="381"/>
      <c r="D12" s="386" t="s">
        <v>381</v>
      </c>
      <c r="E12" s="387"/>
      <c r="F12" s="387"/>
      <c r="G12" s="387"/>
      <c r="H12" s="387"/>
      <c r="I12" s="387"/>
      <c r="J12" s="387"/>
      <c r="K12" s="388"/>
      <c r="L12" s="386" t="s">
        <v>371</v>
      </c>
      <c r="M12" s="387"/>
      <c r="N12" s="387"/>
      <c r="O12" s="388"/>
      <c r="P12" s="60"/>
    </row>
    <row r="13" spans="2:16" ht="15.75" thickBot="1" x14ac:dyDescent="0.3">
      <c r="B13" s="382"/>
      <c r="C13" s="383"/>
      <c r="D13" s="386" t="s">
        <v>2</v>
      </c>
      <c r="E13" s="387"/>
      <c r="F13" s="389"/>
      <c r="G13" s="390" t="s">
        <v>3</v>
      </c>
      <c r="H13" s="387"/>
      <c r="I13" s="389"/>
      <c r="J13" s="390" t="s">
        <v>324</v>
      </c>
      <c r="K13" s="389"/>
      <c r="L13" s="381" t="s">
        <v>2</v>
      </c>
      <c r="M13" s="392" t="s">
        <v>3</v>
      </c>
      <c r="N13" s="380" t="s">
        <v>324</v>
      </c>
      <c r="O13" s="381"/>
      <c r="P13" s="60"/>
    </row>
    <row r="14" spans="2:16" ht="51.75" thickBot="1" x14ac:dyDescent="0.3">
      <c r="B14" s="384"/>
      <c r="C14" s="385"/>
      <c r="D14" s="386" t="s">
        <v>372</v>
      </c>
      <c r="E14" s="388"/>
      <c r="F14" s="190" t="s">
        <v>373</v>
      </c>
      <c r="G14" s="386" t="s">
        <v>372</v>
      </c>
      <c r="H14" s="388"/>
      <c r="I14" s="190" t="s">
        <v>373</v>
      </c>
      <c r="J14" s="190" t="s">
        <v>372</v>
      </c>
      <c r="K14" s="190" t="s">
        <v>373</v>
      </c>
      <c r="L14" s="391"/>
      <c r="M14" s="393"/>
      <c r="N14" s="394"/>
      <c r="O14" s="391"/>
      <c r="P14" s="60"/>
    </row>
    <row r="15" spans="2:16" ht="51" customHeight="1" thickBot="1" x14ac:dyDescent="0.3">
      <c r="B15" s="368" t="s">
        <v>374</v>
      </c>
      <c r="C15" s="369"/>
      <c r="D15" s="395">
        <v>1107696.51</v>
      </c>
      <c r="E15" s="396"/>
      <c r="F15" s="238">
        <v>2026</v>
      </c>
      <c r="G15" s="395">
        <v>1107696.51</v>
      </c>
      <c r="H15" s="396"/>
      <c r="I15" s="238">
        <v>2027</v>
      </c>
      <c r="J15" s="239">
        <v>1107696.51</v>
      </c>
      <c r="K15" s="238">
        <v>2028</v>
      </c>
      <c r="L15" s="238">
        <v>0</v>
      </c>
      <c r="M15" s="239">
        <v>1107696.51</v>
      </c>
      <c r="N15" s="397">
        <v>1107696.51</v>
      </c>
      <c r="O15" s="398"/>
      <c r="P15" s="60"/>
    </row>
    <row r="16" spans="2:16" ht="63.75" customHeight="1" thickBot="1" x14ac:dyDescent="0.3">
      <c r="B16" s="368" t="s">
        <v>375</v>
      </c>
      <c r="C16" s="369"/>
      <c r="D16" s="370">
        <v>0</v>
      </c>
      <c r="E16" s="371"/>
      <c r="F16" s="192"/>
      <c r="G16" s="372">
        <v>0</v>
      </c>
      <c r="H16" s="373"/>
      <c r="I16" s="191"/>
      <c r="J16" s="191">
        <v>0</v>
      </c>
      <c r="K16" s="191"/>
      <c r="L16" s="193">
        <v>0</v>
      </c>
      <c r="M16" s="193">
        <v>0</v>
      </c>
      <c r="N16" s="370">
        <v>0</v>
      </c>
      <c r="O16" s="371"/>
      <c r="P16" s="60"/>
    </row>
    <row r="17" spans="2:16" ht="15.75" thickBot="1" x14ac:dyDescent="0.3">
      <c r="B17" s="368" t="s">
        <v>376</v>
      </c>
      <c r="C17" s="369"/>
      <c r="D17" s="370"/>
      <c r="E17" s="371"/>
      <c r="F17" s="191"/>
      <c r="G17" s="372"/>
      <c r="H17" s="373"/>
      <c r="I17" s="191"/>
      <c r="J17" s="191"/>
      <c r="K17" s="191"/>
      <c r="L17" s="193"/>
      <c r="M17" s="191"/>
      <c r="N17" s="372"/>
      <c r="O17" s="373"/>
      <c r="P17" s="60"/>
    </row>
    <row r="18" spans="2:16" ht="51" customHeight="1" thickBot="1" x14ac:dyDescent="0.3">
      <c r="B18" s="368" t="s">
        <v>377</v>
      </c>
      <c r="C18" s="369"/>
      <c r="D18" s="370">
        <v>0</v>
      </c>
      <c r="E18" s="371"/>
      <c r="F18" s="192"/>
      <c r="G18" s="372">
        <v>0</v>
      </c>
      <c r="H18" s="373"/>
      <c r="I18" s="191"/>
      <c r="J18" s="191">
        <v>0</v>
      </c>
      <c r="K18" s="191"/>
      <c r="L18" s="193">
        <v>0</v>
      </c>
      <c r="M18" s="191">
        <v>0</v>
      </c>
      <c r="N18" s="372">
        <v>0</v>
      </c>
      <c r="O18" s="373"/>
      <c r="P18" s="60"/>
    </row>
    <row r="19" spans="2:16" ht="15.75" thickBot="1" x14ac:dyDescent="0.3">
      <c r="B19" s="374" t="s">
        <v>378</v>
      </c>
      <c r="C19" s="375"/>
      <c r="D19" s="376">
        <v>0</v>
      </c>
      <c r="E19" s="377"/>
      <c r="F19" s="194"/>
      <c r="G19" s="378">
        <v>0</v>
      </c>
      <c r="H19" s="379"/>
      <c r="I19" s="194"/>
      <c r="J19" s="195">
        <v>0</v>
      </c>
      <c r="K19" s="194"/>
      <c r="L19" s="196">
        <v>0</v>
      </c>
      <c r="M19" s="197">
        <v>0</v>
      </c>
      <c r="N19" s="376">
        <v>0</v>
      </c>
      <c r="O19" s="377"/>
      <c r="P19" s="60"/>
    </row>
  </sheetData>
  <mergeCells count="65">
    <mergeCell ref="B1:C1"/>
    <mergeCell ref="D1:E1"/>
    <mergeCell ref="G1:H1"/>
    <mergeCell ref="I1:O1"/>
    <mergeCell ref="B2:C2"/>
    <mergeCell ref="D2:E2"/>
    <mergeCell ref="G2:H2"/>
    <mergeCell ref="I2:O2"/>
    <mergeCell ref="B3:C3"/>
    <mergeCell ref="D3:E3"/>
    <mergeCell ref="G3:H3"/>
    <mergeCell ref="I3:O3"/>
    <mergeCell ref="B4:C4"/>
    <mergeCell ref="D4:E4"/>
    <mergeCell ref="G4:H4"/>
    <mergeCell ref="I4:O4"/>
    <mergeCell ref="B5:C5"/>
    <mergeCell ref="D5:E5"/>
    <mergeCell ref="G5:H5"/>
    <mergeCell ref="I5:O5"/>
    <mergeCell ref="B6:C6"/>
    <mergeCell ref="D6:E6"/>
    <mergeCell ref="G6:H6"/>
    <mergeCell ref="I6:O6"/>
    <mergeCell ref="B7:C7"/>
    <mergeCell ref="D7:E7"/>
    <mergeCell ref="G7:H7"/>
    <mergeCell ref="I7:O7"/>
    <mergeCell ref="B8:O8"/>
    <mergeCell ref="B9:O10"/>
    <mergeCell ref="B11:C11"/>
    <mergeCell ref="D11:E11"/>
    <mergeCell ref="G11:H11"/>
    <mergeCell ref="N11:O11"/>
    <mergeCell ref="N16:O16"/>
    <mergeCell ref="B12:C14"/>
    <mergeCell ref="D12:K12"/>
    <mergeCell ref="L12:O12"/>
    <mergeCell ref="D13:F13"/>
    <mergeCell ref="G13:I13"/>
    <mergeCell ref="J13:K13"/>
    <mergeCell ref="L13:L14"/>
    <mergeCell ref="M13:M14"/>
    <mergeCell ref="N13:O14"/>
    <mergeCell ref="D14:E14"/>
    <mergeCell ref="G14:H14"/>
    <mergeCell ref="B15:C15"/>
    <mergeCell ref="D15:E15"/>
    <mergeCell ref="G15:H15"/>
    <mergeCell ref="N15:O15"/>
    <mergeCell ref="N19:O19"/>
    <mergeCell ref="B17:C17"/>
    <mergeCell ref="D17:E17"/>
    <mergeCell ref="G17:H17"/>
    <mergeCell ref="N17:O17"/>
    <mergeCell ref="B18:C18"/>
    <mergeCell ref="D18:E18"/>
    <mergeCell ref="G18:H18"/>
    <mergeCell ref="N18:O18"/>
    <mergeCell ref="B16:C16"/>
    <mergeCell ref="D16:E16"/>
    <mergeCell ref="G16:H16"/>
    <mergeCell ref="B19:C19"/>
    <mergeCell ref="D19:E19"/>
    <mergeCell ref="G19:H19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Z46"/>
  <sheetViews>
    <sheetView topLeftCell="A4" workbookViewId="0">
      <selection activeCell="R33" sqref="R33:Y33"/>
    </sheetView>
  </sheetViews>
  <sheetFormatPr defaultRowHeight="15" x14ac:dyDescent="0.25"/>
  <cols>
    <col min="1" max="1" width="4.5703125" customWidth="1"/>
    <col min="2" max="2" width="4.7109375" customWidth="1"/>
    <col min="3" max="3" width="9.85546875" customWidth="1"/>
    <col min="6" max="6" width="3.7109375" customWidth="1"/>
    <col min="7" max="7" width="7.7109375" customWidth="1"/>
    <col min="8" max="8" width="2.28515625" customWidth="1"/>
    <col min="10" max="10" width="1" customWidth="1"/>
    <col min="11" max="11" width="10.140625" customWidth="1"/>
    <col min="13" max="13" width="3.7109375" customWidth="1"/>
    <col min="15" max="15" width="5.28515625" customWidth="1"/>
    <col min="17" max="17" width="2" customWidth="1"/>
  </cols>
  <sheetData>
    <row r="2" spans="2:26" x14ac:dyDescent="0.25">
      <c r="B2" s="401"/>
      <c r="C2" s="401"/>
      <c r="D2" s="401"/>
      <c r="E2" s="401"/>
      <c r="F2" s="401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5"/>
      <c r="S2" s="405"/>
      <c r="T2" s="405"/>
      <c r="U2" s="405"/>
      <c r="V2" s="405"/>
      <c r="W2" s="405"/>
      <c r="X2" s="405"/>
      <c r="Y2" s="405"/>
      <c r="Z2" s="405"/>
    </row>
    <row r="3" spans="2:26" x14ac:dyDescent="0.25">
      <c r="B3" s="401"/>
      <c r="C3" s="401"/>
      <c r="D3" s="401"/>
      <c r="E3" s="401"/>
      <c r="F3" s="401"/>
      <c r="G3" s="402" t="s">
        <v>380</v>
      </c>
      <c r="H3" s="402"/>
      <c r="I3" s="402"/>
      <c r="J3" s="402"/>
      <c r="K3" s="402"/>
      <c r="L3" s="402"/>
      <c r="M3" s="402"/>
      <c r="N3" s="402"/>
      <c r="O3" s="402"/>
      <c r="P3" s="402"/>
      <c r="Q3" s="402"/>
      <c r="R3" s="405"/>
      <c r="S3" s="405"/>
      <c r="T3" s="405"/>
      <c r="U3" s="405"/>
      <c r="V3" s="405"/>
      <c r="W3" s="405"/>
      <c r="X3" s="405"/>
      <c r="Y3" s="405"/>
      <c r="Z3" s="405"/>
    </row>
    <row r="4" spans="2:26" x14ac:dyDescent="0.25">
      <c r="C4" s="401"/>
      <c r="D4" s="401"/>
      <c r="E4" s="401"/>
      <c r="F4" s="401"/>
      <c r="G4" s="402" t="s">
        <v>382</v>
      </c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5"/>
      <c r="S4" s="405"/>
      <c r="T4" s="405"/>
      <c r="U4" s="405"/>
      <c r="V4" s="405"/>
      <c r="W4" s="405"/>
      <c r="X4" s="405"/>
      <c r="Y4" s="405"/>
      <c r="Z4" s="60"/>
    </row>
    <row r="5" spans="2:26" x14ac:dyDescent="0.25">
      <c r="C5" s="401"/>
      <c r="D5" s="401"/>
      <c r="E5" s="401"/>
      <c r="F5" s="401"/>
      <c r="G5" s="402" t="s">
        <v>349</v>
      </c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5"/>
      <c r="S5" s="405"/>
      <c r="T5" s="405"/>
      <c r="U5" s="405"/>
      <c r="V5" s="405"/>
      <c r="W5" s="405"/>
      <c r="X5" s="405"/>
      <c r="Y5" s="405"/>
      <c r="Z5" s="60"/>
    </row>
    <row r="6" spans="2:26" x14ac:dyDescent="0.25">
      <c r="C6" s="401"/>
      <c r="D6" s="401"/>
      <c r="E6" s="401"/>
      <c r="F6" s="401"/>
      <c r="G6" s="402" t="s">
        <v>437</v>
      </c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5"/>
      <c r="S6" s="405"/>
      <c r="T6" s="405"/>
      <c r="U6" s="405"/>
      <c r="V6" s="405"/>
      <c r="W6" s="405"/>
      <c r="X6" s="405"/>
      <c r="Y6" s="405"/>
      <c r="Z6" s="60"/>
    </row>
    <row r="7" spans="2:26" x14ac:dyDescent="0.25">
      <c r="C7" s="401"/>
      <c r="D7" s="401"/>
      <c r="E7" s="401"/>
      <c r="F7" s="401"/>
      <c r="G7" s="402" t="s">
        <v>350</v>
      </c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5"/>
      <c r="S7" s="405"/>
      <c r="T7" s="405"/>
      <c r="U7" s="405"/>
      <c r="V7" s="405"/>
      <c r="W7" s="405"/>
      <c r="X7" s="405"/>
      <c r="Y7" s="405"/>
      <c r="Z7" s="60"/>
    </row>
    <row r="8" spans="2:26" x14ac:dyDescent="0.25">
      <c r="C8" s="401"/>
      <c r="D8" s="401"/>
      <c r="E8" s="401"/>
      <c r="F8" s="401"/>
      <c r="G8" s="402" t="s">
        <v>351</v>
      </c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5"/>
      <c r="S8" s="405"/>
      <c r="T8" s="405"/>
      <c r="U8" s="405"/>
      <c r="V8" s="405"/>
      <c r="W8" s="405"/>
      <c r="X8" s="405"/>
      <c r="Y8" s="405"/>
      <c r="Z8" s="60"/>
    </row>
    <row r="9" spans="2:26" x14ac:dyDescent="0.25">
      <c r="C9" s="401"/>
      <c r="D9" s="401"/>
      <c r="E9" s="401"/>
      <c r="F9" s="401"/>
      <c r="G9" s="402" t="s">
        <v>363</v>
      </c>
      <c r="H9" s="402"/>
      <c r="I9" s="402"/>
      <c r="J9" s="402"/>
      <c r="K9" s="402"/>
      <c r="L9" s="402"/>
      <c r="M9" s="402"/>
      <c r="N9" s="402"/>
      <c r="O9" s="402"/>
      <c r="P9" s="402"/>
      <c r="Q9" s="402"/>
      <c r="R9" s="405"/>
      <c r="S9" s="405"/>
      <c r="T9" s="405"/>
      <c r="U9" s="405"/>
      <c r="V9" s="405"/>
      <c r="W9" s="405"/>
      <c r="X9" s="405"/>
      <c r="Y9" s="405"/>
      <c r="Z9" s="60"/>
    </row>
    <row r="10" spans="2:26" ht="9" customHeight="1" x14ac:dyDescent="0.25">
      <c r="C10" s="401"/>
      <c r="D10" s="401"/>
      <c r="E10" s="401"/>
      <c r="F10" s="401"/>
      <c r="G10" s="401"/>
      <c r="H10" s="401"/>
      <c r="I10" s="401"/>
      <c r="J10" s="401"/>
      <c r="L10" s="401"/>
      <c r="M10" s="401"/>
      <c r="N10" s="401"/>
      <c r="O10" s="401"/>
      <c r="P10" s="401"/>
      <c r="Q10" s="401"/>
      <c r="R10" s="405"/>
      <c r="S10" s="405"/>
      <c r="T10" s="405"/>
      <c r="U10" s="405"/>
      <c r="V10" s="405"/>
      <c r="W10" s="405"/>
      <c r="X10" s="405"/>
      <c r="Y10" s="405"/>
      <c r="Z10" s="60"/>
    </row>
    <row r="11" spans="2:26" ht="15.75" x14ac:dyDescent="0.25">
      <c r="C11" s="401"/>
      <c r="D11" s="401"/>
      <c r="E11" s="401"/>
      <c r="F11" s="401"/>
      <c r="G11" s="403" t="s">
        <v>367</v>
      </c>
      <c r="H11" s="403"/>
      <c r="I11" s="403"/>
      <c r="J11" s="403"/>
      <c r="K11" s="403"/>
      <c r="L11" s="401"/>
      <c r="M11" s="401"/>
      <c r="N11" s="401"/>
      <c r="O11" s="401"/>
      <c r="P11" s="401"/>
      <c r="Q11" s="401"/>
      <c r="R11" s="405"/>
      <c r="S11" s="405"/>
      <c r="T11" s="405"/>
      <c r="U11" s="405"/>
      <c r="V11" s="405"/>
      <c r="W11" s="405"/>
      <c r="X11" s="405"/>
      <c r="Y11" s="405"/>
      <c r="Z11" s="60"/>
    </row>
    <row r="12" spans="2:26" ht="10.5" customHeight="1" x14ac:dyDescent="0.25">
      <c r="B12" s="269" t="s">
        <v>394</v>
      </c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405"/>
      <c r="S12" s="405"/>
      <c r="T12" s="405"/>
      <c r="U12" s="405"/>
      <c r="V12" s="405"/>
      <c r="W12" s="405"/>
      <c r="X12" s="405"/>
      <c r="Y12" s="405"/>
      <c r="Z12" s="60"/>
    </row>
    <row r="13" spans="2:26" x14ac:dyDescent="0.25"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405"/>
      <c r="S13" s="405"/>
      <c r="T13" s="405"/>
      <c r="U13" s="405"/>
      <c r="V13" s="405"/>
      <c r="W13" s="405"/>
      <c r="X13" s="405"/>
      <c r="Y13" s="405"/>
      <c r="Z13" s="60"/>
    </row>
    <row r="14" spans="2:26" x14ac:dyDescent="0.25"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405"/>
      <c r="S14" s="405"/>
      <c r="T14" s="405"/>
      <c r="U14" s="405"/>
      <c r="V14" s="405"/>
      <c r="W14" s="405"/>
      <c r="X14" s="405"/>
      <c r="Y14" s="405"/>
      <c r="Z14" s="60"/>
    </row>
    <row r="15" spans="2:26" ht="3.75" customHeight="1" x14ac:dyDescent="0.25"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405"/>
      <c r="S15" s="405"/>
      <c r="T15" s="405"/>
      <c r="U15" s="405"/>
      <c r="V15" s="405"/>
      <c r="W15" s="405"/>
      <c r="X15" s="405"/>
      <c r="Y15" s="405"/>
      <c r="Z15" s="60"/>
    </row>
    <row r="16" spans="2:26" x14ac:dyDescent="0.25">
      <c r="C16" s="366" t="s">
        <v>395</v>
      </c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401"/>
      <c r="Q16" s="401"/>
      <c r="R16" s="405"/>
      <c r="S16" s="405"/>
      <c r="T16" s="405"/>
      <c r="U16" s="405"/>
      <c r="V16" s="405"/>
      <c r="W16" s="405"/>
      <c r="X16" s="405"/>
      <c r="Y16" s="405"/>
      <c r="Z16" s="60"/>
    </row>
    <row r="17" spans="2:26" x14ac:dyDescent="0.25"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401"/>
      <c r="Q17" s="401"/>
      <c r="R17" s="405"/>
      <c r="S17" s="405"/>
      <c r="T17" s="405"/>
      <c r="U17" s="405"/>
      <c r="V17" s="405"/>
      <c r="W17" s="405"/>
      <c r="X17" s="405"/>
      <c r="Y17" s="405"/>
      <c r="Z17" s="60"/>
    </row>
    <row r="18" spans="2:26" ht="9.75" customHeight="1" x14ac:dyDescent="0.25"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  <c r="O18" s="366"/>
      <c r="P18" s="401"/>
      <c r="Q18" s="401"/>
      <c r="R18" s="405"/>
      <c r="S18" s="405"/>
      <c r="T18" s="405"/>
      <c r="U18" s="405"/>
      <c r="V18" s="405"/>
      <c r="W18" s="405"/>
      <c r="X18" s="405"/>
      <c r="Y18" s="405"/>
      <c r="Z18" s="60"/>
    </row>
    <row r="19" spans="2:26" ht="7.5" customHeight="1" thickBot="1" x14ac:dyDescent="0.3">
      <c r="C19" s="399"/>
      <c r="D19" s="399"/>
      <c r="E19" s="399"/>
      <c r="F19" s="399"/>
      <c r="G19" s="399"/>
      <c r="H19" s="399"/>
      <c r="I19" s="399"/>
      <c r="J19" s="399"/>
      <c r="L19" s="399"/>
      <c r="M19" s="399"/>
      <c r="N19" s="399"/>
      <c r="O19" s="399"/>
      <c r="P19" s="399"/>
      <c r="Q19" s="399"/>
      <c r="R19" s="405"/>
      <c r="S19" s="405"/>
      <c r="T19" s="405"/>
      <c r="U19" s="405"/>
      <c r="V19" s="405"/>
      <c r="W19" s="405"/>
      <c r="X19" s="405"/>
      <c r="Y19" s="405"/>
      <c r="Z19" s="60"/>
    </row>
    <row r="20" spans="2:26" ht="73.5" customHeight="1" thickBot="1" x14ac:dyDescent="0.3">
      <c r="C20" s="380" t="s">
        <v>389</v>
      </c>
      <c r="D20" s="381"/>
      <c r="E20" s="380" t="s">
        <v>390</v>
      </c>
      <c r="F20" s="381"/>
      <c r="G20" s="386" t="s">
        <v>383</v>
      </c>
      <c r="H20" s="387"/>
      <c r="I20" s="387"/>
      <c r="J20" s="387"/>
      <c r="K20" s="389"/>
      <c r="L20" s="410" t="s">
        <v>384</v>
      </c>
      <c r="M20" s="381"/>
      <c r="N20" s="380" t="s">
        <v>385</v>
      </c>
      <c r="O20" s="381"/>
      <c r="P20" s="380" t="s">
        <v>386</v>
      </c>
      <c r="Q20" s="381"/>
      <c r="R20" s="314"/>
      <c r="S20" s="405"/>
      <c r="T20" s="405"/>
      <c r="U20" s="405"/>
      <c r="V20" s="405"/>
      <c r="W20" s="405"/>
      <c r="X20" s="405"/>
      <c r="Y20" s="405"/>
      <c r="Z20" s="60"/>
    </row>
    <row r="21" spans="2:26" ht="42" customHeight="1" thickBot="1" x14ac:dyDescent="0.3">
      <c r="C21" s="394"/>
      <c r="D21" s="391"/>
      <c r="E21" s="394"/>
      <c r="F21" s="391"/>
      <c r="G21" s="386" t="s">
        <v>2</v>
      </c>
      <c r="H21" s="388"/>
      <c r="I21" s="386" t="s">
        <v>3</v>
      </c>
      <c r="J21" s="388"/>
      <c r="K21" s="190" t="s">
        <v>324</v>
      </c>
      <c r="L21" s="417"/>
      <c r="M21" s="391"/>
      <c r="N21" s="394"/>
      <c r="O21" s="391"/>
      <c r="P21" s="394"/>
      <c r="Q21" s="391"/>
      <c r="R21" s="314"/>
      <c r="S21" s="405"/>
      <c r="T21" s="405"/>
      <c r="U21" s="405"/>
      <c r="V21" s="405"/>
      <c r="W21" s="405"/>
      <c r="X21" s="405"/>
      <c r="Y21" s="405"/>
      <c r="Z21" s="60"/>
    </row>
    <row r="22" spans="2:26" ht="15.75" thickBot="1" x14ac:dyDescent="0.3">
      <c r="C22" s="418">
        <v>1</v>
      </c>
      <c r="D22" s="419"/>
      <c r="E22" s="418">
        <v>2</v>
      </c>
      <c r="F22" s="419"/>
      <c r="G22" s="420">
        <v>3</v>
      </c>
      <c r="H22" s="421"/>
      <c r="I22" s="420">
        <v>4</v>
      </c>
      <c r="J22" s="421"/>
      <c r="K22" s="198">
        <v>5</v>
      </c>
      <c r="L22" s="418">
        <v>6</v>
      </c>
      <c r="M22" s="419"/>
      <c r="N22" s="418">
        <v>7</v>
      </c>
      <c r="O22" s="419"/>
      <c r="P22" s="418">
        <v>8</v>
      </c>
      <c r="Q22" s="419"/>
      <c r="R22" s="314"/>
      <c r="S22" s="405"/>
      <c r="T22" s="405"/>
      <c r="U22" s="405"/>
      <c r="V22" s="405"/>
      <c r="W22" s="405"/>
      <c r="X22" s="405"/>
      <c r="Y22" s="405"/>
      <c r="Z22" s="60"/>
    </row>
    <row r="23" spans="2:26" ht="15.75" thickBot="1" x14ac:dyDescent="0.3">
      <c r="C23" s="412" t="s">
        <v>387</v>
      </c>
      <c r="D23" s="414"/>
      <c r="E23" s="412" t="s">
        <v>387</v>
      </c>
      <c r="F23" s="414"/>
      <c r="G23" s="415">
        <v>0</v>
      </c>
      <c r="H23" s="416"/>
      <c r="I23" s="415">
        <v>0</v>
      </c>
      <c r="J23" s="416"/>
      <c r="K23" s="90">
        <v>0</v>
      </c>
      <c r="L23" s="412" t="s">
        <v>387</v>
      </c>
      <c r="M23" s="414"/>
      <c r="N23" s="412" t="s">
        <v>387</v>
      </c>
      <c r="O23" s="414"/>
      <c r="P23" s="412" t="s">
        <v>387</v>
      </c>
      <c r="Q23" s="414"/>
      <c r="R23" s="314"/>
      <c r="S23" s="405"/>
      <c r="T23" s="405"/>
      <c r="U23" s="405"/>
      <c r="V23" s="405"/>
      <c r="W23" s="405"/>
      <c r="X23" s="405"/>
      <c r="Y23" s="405"/>
      <c r="Z23" s="60"/>
    </row>
    <row r="24" spans="2:26" ht="6.75" customHeight="1" x14ac:dyDescent="0.25">
      <c r="C24" s="404"/>
      <c r="D24" s="404"/>
      <c r="E24" s="404"/>
      <c r="F24" s="404"/>
      <c r="G24" s="404"/>
      <c r="H24" s="404"/>
      <c r="I24" s="404"/>
      <c r="J24" s="404"/>
      <c r="L24" s="404"/>
      <c r="M24" s="404"/>
      <c r="N24" s="404"/>
      <c r="O24" s="404"/>
      <c r="P24" s="404"/>
      <c r="Q24" s="404"/>
      <c r="R24" s="405"/>
      <c r="S24" s="405"/>
      <c r="T24" s="405"/>
      <c r="U24" s="405"/>
      <c r="V24" s="405"/>
      <c r="W24" s="405"/>
      <c r="X24" s="405"/>
      <c r="Y24" s="405"/>
      <c r="Z24" s="60"/>
    </row>
    <row r="25" spans="2:26" ht="20.25" customHeight="1" x14ac:dyDescent="0.25">
      <c r="C25" s="366" t="s">
        <v>396</v>
      </c>
      <c r="D25" s="366"/>
      <c r="E25" s="366"/>
      <c r="F25" s="366"/>
      <c r="G25" s="366"/>
      <c r="H25" s="366"/>
      <c r="I25" s="366"/>
      <c r="J25" s="366"/>
      <c r="K25" s="366"/>
      <c r="L25" s="366"/>
      <c r="M25" s="366"/>
      <c r="N25" s="366"/>
      <c r="O25" s="366"/>
      <c r="P25" s="401"/>
      <c r="Q25" s="401"/>
      <c r="R25" s="405"/>
      <c r="S25" s="405"/>
      <c r="T25" s="405"/>
      <c r="U25" s="405"/>
      <c r="V25" s="405"/>
      <c r="W25" s="405"/>
      <c r="X25" s="405"/>
      <c r="Y25" s="405"/>
      <c r="Z25" s="60"/>
    </row>
    <row r="26" spans="2:26" ht="11.25" customHeight="1" x14ac:dyDescent="0.25">
      <c r="C26" s="366"/>
      <c r="D26" s="366"/>
      <c r="E26" s="366"/>
      <c r="F26" s="366"/>
      <c r="G26" s="366"/>
      <c r="H26" s="366"/>
      <c r="I26" s="366"/>
      <c r="J26" s="366"/>
      <c r="K26" s="366"/>
      <c r="L26" s="366"/>
      <c r="M26" s="366"/>
      <c r="N26" s="366"/>
      <c r="O26" s="366"/>
      <c r="P26" s="401"/>
      <c r="Q26" s="401"/>
      <c r="R26" s="405"/>
      <c r="S26" s="405"/>
      <c r="T26" s="405"/>
      <c r="U26" s="405"/>
      <c r="V26" s="405"/>
      <c r="W26" s="405"/>
      <c r="X26" s="405"/>
      <c r="Y26" s="405"/>
      <c r="Z26" s="60"/>
    </row>
    <row r="27" spans="2:26" x14ac:dyDescent="0.25">
      <c r="C27" s="366"/>
      <c r="D27" s="366"/>
      <c r="E27" s="366"/>
      <c r="F27" s="366"/>
      <c r="G27" s="366"/>
      <c r="H27" s="366"/>
      <c r="I27" s="366"/>
      <c r="J27" s="366"/>
      <c r="K27" s="366"/>
      <c r="L27" s="366"/>
      <c r="M27" s="366"/>
      <c r="N27" s="366"/>
      <c r="O27" s="366"/>
      <c r="P27" s="401"/>
      <c r="Q27" s="401"/>
      <c r="R27" s="405"/>
      <c r="S27" s="405"/>
      <c r="T27" s="405"/>
      <c r="U27" s="405"/>
      <c r="V27" s="405"/>
      <c r="W27" s="405"/>
      <c r="X27" s="405"/>
      <c r="Y27" s="405"/>
      <c r="Z27" s="60"/>
    </row>
    <row r="28" spans="2:26" ht="23.25" customHeight="1" x14ac:dyDescent="0.25">
      <c r="C28" s="366"/>
      <c r="D28" s="366"/>
      <c r="E28" s="366"/>
      <c r="F28" s="366"/>
      <c r="G28" s="366"/>
      <c r="H28" s="366"/>
      <c r="I28" s="366"/>
      <c r="J28" s="366"/>
      <c r="K28" s="366"/>
      <c r="L28" s="366"/>
      <c r="M28" s="366"/>
      <c r="N28" s="366"/>
      <c r="O28" s="366"/>
      <c r="P28" s="401"/>
      <c r="Q28" s="401"/>
      <c r="R28" s="405"/>
      <c r="S28" s="405"/>
      <c r="T28" s="405"/>
      <c r="U28" s="405"/>
      <c r="V28" s="405"/>
      <c r="W28" s="405"/>
      <c r="X28" s="405"/>
      <c r="Y28" s="405"/>
      <c r="Z28" s="60"/>
    </row>
    <row r="29" spans="2:26" ht="19.5" customHeight="1" x14ac:dyDescent="0.25">
      <c r="C29" s="366"/>
      <c r="D29" s="366"/>
      <c r="E29" s="366"/>
      <c r="F29" s="366"/>
      <c r="G29" s="366"/>
      <c r="H29" s="366"/>
      <c r="I29" s="366"/>
      <c r="J29" s="366"/>
      <c r="K29" s="366"/>
      <c r="L29" s="366"/>
      <c r="M29" s="366"/>
      <c r="N29" s="366"/>
      <c r="O29" s="366"/>
      <c r="P29" s="401"/>
      <c r="Q29" s="401"/>
      <c r="R29" s="405"/>
      <c r="S29" s="405"/>
      <c r="T29" s="405"/>
      <c r="U29" s="405"/>
      <c r="V29" s="405"/>
      <c r="W29" s="405"/>
      <c r="X29" s="405"/>
      <c r="Y29" s="405"/>
      <c r="Z29" s="60"/>
    </row>
    <row r="30" spans="2:26" ht="15.75" thickBot="1" x14ac:dyDescent="0.3">
      <c r="C30" s="413"/>
      <c r="D30" s="413"/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399"/>
      <c r="Q30" s="399"/>
      <c r="R30" s="405"/>
      <c r="S30" s="405"/>
      <c r="T30" s="405"/>
      <c r="U30" s="405"/>
      <c r="V30" s="405"/>
      <c r="W30" s="405"/>
      <c r="X30" s="405"/>
      <c r="Y30" s="405"/>
      <c r="Z30" s="60"/>
    </row>
    <row r="31" spans="2:26" ht="30" customHeight="1" thickBot="1" x14ac:dyDescent="0.3">
      <c r="C31" s="380" t="s">
        <v>391</v>
      </c>
      <c r="D31" s="410"/>
      <c r="E31" s="410"/>
      <c r="F31" s="381"/>
      <c r="G31" s="386" t="s">
        <v>388</v>
      </c>
      <c r="H31" s="387"/>
      <c r="I31" s="387"/>
      <c r="J31" s="387"/>
      <c r="K31" s="387"/>
      <c r="L31" s="387"/>
      <c r="M31" s="387"/>
      <c r="N31" s="387"/>
      <c r="O31" s="387"/>
      <c r="P31" s="387"/>
      <c r="Q31" s="389"/>
      <c r="R31" s="409"/>
      <c r="S31" s="405"/>
      <c r="T31" s="405"/>
      <c r="U31" s="405"/>
      <c r="V31" s="405"/>
      <c r="W31" s="405"/>
      <c r="X31" s="405"/>
      <c r="Y31" s="405"/>
      <c r="Z31" s="60"/>
    </row>
    <row r="32" spans="2:26" ht="15.75" thickBot="1" x14ac:dyDescent="0.3">
      <c r="B32" s="189"/>
      <c r="C32" s="384"/>
      <c r="D32" s="411"/>
      <c r="E32" s="411"/>
      <c r="F32" s="385"/>
      <c r="G32" s="412" t="s">
        <v>2</v>
      </c>
      <c r="H32" s="407"/>
      <c r="I32" s="407"/>
      <c r="J32" s="408"/>
      <c r="K32" s="406" t="s">
        <v>3</v>
      </c>
      <c r="L32" s="407"/>
      <c r="M32" s="408"/>
      <c r="N32" s="406" t="s">
        <v>324</v>
      </c>
      <c r="O32" s="407"/>
      <c r="P32" s="407"/>
      <c r="Q32" s="408"/>
      <c r="R32" s="409"/>
      <c r="S32" s="405"/>
      <c r="T32" s="405"/>
      <c r="U32" s="405"/>
      <c r="V32" s="405"/>
      <c r="W32" s="405"/>
      <c r="X32" s="405"/>
      <c r="Y32" s="405"/>
      <c r="Z32" s="60"/>
    </row>
    <row r="33" spans="2:26" ht="57" customHeight="1" thickBot="1" x14ac:dyDescent="0.3">
      <c r="C33" s="386" t="s">
        <v>392</v>
      </c>
      <c r="D33" s="387"/>
      <c r="E33" s="387"/>
      <c r="F33" s="389"/>
      <c r="G33" s="406">
        <v>0</v>
      </c>
      <c r="H33" s="407"/>
      <c r="I33" s="407"/>
      <c r="J33" s="408"/>
      <c r="K33" s="406">
        <v>0</v>
      </c>
      <c r="L33" s="407"/>
      <c r="M33" s="408"/>
      <c r="N33" s="406">
        <v>0</v>
      </c>
      <c r="O33" s="407"/>
      <c r="P33" s="407"/>
      <c r="Q33" s="408"/>
      <c r="R33" s="409"/>
      <c r="S33" s="405"/>
      <c r="T33" s="405"/>
      <c r="U33" s="405"/>
      <c r="V33" s="405"/>
      <c r="W33" s="405"/>
      <c r="X33" s="405"/>
      <c r="Y33" s="405"/>
      <c r="Z33" s="60"/>
    </row>
    <row r="34" spans="2:26" x14ac:dyDescent="0.25">
      <c r="C34" s="404"/>
      <c r="D34" s="404"/>
      <c r="E34" s="404"/>
      <c r="F34" s="404"/>
      <c r="G34" s="404"/>
      <c r="H34" s="404"/>
      <c r="I34" s="404"/>
      <c r="J34" s="404"/>
      <c r="L34" s="404"/>
      <c r="M34" s="404"/>
      <c r="N34" s="404"/>
      <c r="O34" s="404"/>
      <c r="P34" s="404"/>
      <c r="Q34" s="404"/>
      <c r="R34" s="405"/>
      <c r="S34" s="405"/>
      <c r="T34" s="405"/>
      <c r="U34" s="405"/>
      <c r="V34" s="405"/>
      <c r="W34" s="405"/>
      <c r="X34" s="405"/>
      <c r="Y34" s="405"/>
      <c r="Z34" s="60"/>
    </row>
    <row r="35" spans="2:26" x14ac:dyDescent="0.25">
      <c r="C35" s="401"/>
      <c r="D35" s="401"/>
      <c r="E35" s="401"/>
      <c r="F35" s="401"/>
      <c r="G35" s="401"/>
      <c r="H35" s="401"/>
      <c r="I35" s="401"/>
      <c r="J35" s="401"/>
      <c r="L35" s="401"/>
      <c r="M35" s="401"/>
      <c r="N35" s="401"/>
      <c r="O35" s="401"/>
      <c r="P35" s="401"/>
      <c r="Q35" s="401"/>
      <c r="R35" s="405"/>
      <c r="S35" s="405"/>
      <c r="T35" s="405"/>
      <c r="U35" s="405"/>
      <c r="V35" s="405"/>
      <c r="W35" s="405"/>
      <c r="X35" s="405"/>
      <c r="Y35" s="405"/>
      <c r="Z35" s="60"/>
    </row>
    <row r="36" spans="2:26" x14ac:dyDescent="0.25">
      <c r="B36" s="401"/>
      <c r="C36" s="401"/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401"/>
      <c r="P36" s="401"/>
      <c r="Q36" s="401"/>
      <c r="R36" s="401"/>
      <c r="Z36" s="60"/>
    </row>
    <row r="37" spans="2:26" x14ac:dyDescent="0.25"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</row>
    <row r="38" spans="2:26" ht="15.75" x14ac:dyDescent="0.25">
      <c r="B38" s="199"/>
    </row>
    <row r="39" spans="2:26" x14ac:dyDescent="0.25">
      <c r="B39" s="187" t="s">
        <v>379</v>
      </c>
    </row>
    <row r="40" spans="2:26" x14ac:dyDescent="0.25">
      <c r="B40" s="187"/>
    </row>
    <row r="41" spans="2:26" x14ac:dyDescent="0.25">
      <c r="B41" s="187"/>
    </row>
    <row r="42" spans="2:26" x14ac:dyDescent="0.25">
      <c r="B42" s="187"/>
    </row>
    <row r="43" spans="2:26" x14ac:dyDescent="0.25">
      <c r="B43" s="187"/>
    </row>
    <row r="44" spans="2:26" x14ac:dyDescent="0.25">
      <c r="B44" s="187"/>
    </row>
    <row r="45" spans="2:26" x14ac:dyDescent="0.25">
      <c r="B45" s="187"/>
    </row>
    <row r="46" spans="2:26" x14ac:dyDescent="0.25">
      <c r="B46" s="187"/>
    </row>
  </sheetData>
  <mergeCells count="149">
    <mergeCell ref="Z2:Z3"/>
    <mergeCell ref="C4:D4"/>
    <mergeCell ref="E4:F4"/>
    <mergeCell ref="G4:Q4"/>
    <mergeCell ref="R4:Y4"/>
    <mergeCell ref="P16:Q16"/>
    <mergeCell ref="C22:D22"/>
    <mergeCell ref="E22:F22"/>
    <mergeCell ref="G22:H22"/>
    <mergeCell ref="I22:J22"/>
    <mergeCell ref="L22:M22"/>
    <mergeCell ref="N22:O22"/>
    <mergeCell ref="P22:Q22"/>
    <mergeCell ref="R7:Y7"/>
    <mergeCell ref="C8:D8"/>
    <mergeCell ref="E8:F8"/>
    <mergeCell ref="G8:Q8"/>
    <mergeCell ref="R8:Y8"/>
    <mergeCell ref="C9:D9"/>
    <mergeCell ref="E9:F9"/>
    <mergeCell ref="G9:Q9"/>
    <mergeCell ref="R9:Y9"/>
    <mergeCell ref="C7:D7"/>
    <mergeCell ref="E7:F7"/>
    <mergeCell ref="B2:B3"/>
    <mergeCell ref="C2:D3"/>
    <mergeCell ref="E2:F3"/>
    <mergeCell ref="G2:Q2"/>
    <mergeCell ref="C5:D5"/>
    <mergeCell ref="E5:F5"/>
    <mergeCell ref="G5:Q5"/>
    <mergeCell ref="R5:Y5"/>
    <mergeCell ref="C6:D6"/>
    <mergeCell ref="E6:F6"/>
    <mergeCell ref="G6:Q6"/>
    <mergeCell ref="R6:Y6"/>
    <mergeCell ref="G3:Q3"/>
    <mergeCell ref="R2:Y3"/>
    <mergeCell ref="G7:Q7"/>
    <mergeCell ref="R11:Y11"/>
    <mergeCell ref="B12:Q15"/>
    <mergeCell ref="R12:Y12"/>
    <mergeCell ref="R13:Y13"/>
    <mergeCell ref="R14:Y14"/>
    <mergeCell ref="R15:Y15"/>
    <mergeCell ref="L10:M10"/>
    <mergeCell ref="N10:O10"/>
    <mergeCell ref="P10:Q10"/>
    <mergeCell ref="R10:Y10"/>
    <mergeCell ref="C11:D11"/>
    <mergeCell ref="E11:F11"/>
    <mergeCell ref="G11:K11"/>
    <mergeCell ref="L11:M11"/>
    <mergeCell ref="N11:O11"/>
    <mergeCell ref="P11:Q11"/>
    <mergeCell ref="C10:D10"/>
    <mergeCell ref="E10:F10"/>
    <mergeCell ref="G10:H10"/>
    <mergeCell ref="I10:J10"/>
    <mergeCell ref="R16:Y16"/>
    <mergeCell ref="P17:Q17"/>
    <mergeCell ref="R17:Y17"/>
    <mergeCell ref="P18:Q18"/>
    <mergeCell ref="R18:Y18"/>
    <mergeCell ref="P19:Q19"/>
    <mergeCell ref="R19:Y19"/>
    <mergeCell ref="C20:D21"/>
    <mergeCell ref="E20:F21"/>
    <mergeCell ref="G20:K20"/>
    <mergeCell ref="L20:M21"/>
    <mergeCell ref="N20:O21"/>
    <mergeCell ref="P20:Q21"/>
    <mergeCell ref="R20:Y20"/>
    <mergeCell ref="G21:H21"/>
    <mergeCell ref="C19:D19"/>
    <mergeCell ref="E19:F19"/>
    <mergeCell ref="G19:H19"/>
    <mergeCell ref="I19:J19"/>
    <mergeCell ref="L19:M19"/>
    <mergeCell ref="N19:O19"/>
    <mergeCell ref="I21:J21"/>
    <mergeCell ref="R21:Y21"/>
    <mergeCell ref="C16:O18"/>
    <mergeCell ref="R32:Y32"/>
    <mergeCell ref="R22:Y22"/>
    <mergeCell ref="L23:M23"/>
    <mergeCell ref="N23:O23"/>
    <mergeCell ref="P23:Q23"/>
    <mergeCell ref="R23:Y23"/>
    <mergeCell ref="C24:D24"/>
    <mergeCell ref="E24:F24"/>
    <mergeCell ref="G24:H24"/>
    <mergeCell ref="I24:J24"/>
    <mergeCell ref="L24:M24"/>
    <mergeCell ref="N24:O24"/>
    <mergeCell ref="P24:Q24"/>
    <mergeCell ref="R24:Y24"/>
    <mergeCell ref="C23:D23"/>
    <mergeCell ref="E23:F23"/>
    <mergeCell ref="G23:H23"/>
    <mergeCell ref="I23:J23"/>
    <mergeCell ref="C33:F33"/>
    <mergeCell ref="G33:J33"/>
    <mergeCell ref="K33:M33"/>
    <mergeCell ref="N33:Q33"/>
    <mergeCell ref="R33:Y33"/>
    <mergeCell ref="R28:Y28"/>
    <mergeCell ref="P29:Q29"/>
    <mergeCell ref="R29:Y29"/>
    <mergeCell ref="P30:Q30"/>
    <mergeCell ref="R30:Y30"/>
    <mergeCell ref="C31:F32"/>
    <mergeCell ref="G31:Q31"/>
    <mergeCell ref="R31:Y31"/>
    <mergeCell ref="G32:J32"/>
    <mergeCell ref="K32:M32"/>
    <mergeCell ref="C25:O30"/>
    <mergeCell ref="P25:Q25"/>
    <mergeCell ref="R25:Y25"/>
    <mergeCell ref="P26:Q26"/>
    <mergeCell ref="R26:Y26"/>
    <mergeCell ref="P27:Q27"/>
    <mergeCell ref="R27:Y27"/>
    <mergeCell ref="P28:Q28"/>
    <mergeCell ref="N32:Q32"/>
    <mergeCell ref="O36:P36"/>
    <mergeCell ref="Q36:R36"/>
    <mergeCell ref="B36:C36"/>
    <mergeCell ref="D36:E36"/>
    <mergeCell ref="F36:G36"/>
    <mergeCell ref="H36:I36"/>
    <mergeCell ref="J36:L36"/>
    <mergeCell ref="M36:N36"/>
    <mergeCell ref="P34:Q34"/>
    <mergeCell ref="R34:Y34"/>
    <mergeCell ref="C35:D35"/>
    <mergeCell ref="E35:F35"/>
    <mergeCell ref="G35:H35"/>
    <mergeCell ref="I35:J35"/>
    <mergeCell ref="L35:M35"/>
    <mergeCell ref="N35:O35"/>
    <mergeCell ref="P35:Q35"/>
    <mergeCell ref="R35:Y35"/>
    <mergeCell ref="C34:D34"/>
    <mergeCell ref="E34:F34"/>
    <mergeCell ref="G34:H34"/>
    <mergeCell ref="I34:J34"/>
    <mergeCell ref="L34:M34"/>
    <mergeCell ref="N34:O34"/>
  </mergeCells>
  <pageMargins left="0.7" right="0.7" top="0.75" bottom="0.75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7"/>
  <sheetViews>
    <sheetView tabSelected="1" zoomScaleNormal="100" workbookViewId="0">
      <selection activeCell="T12" sqref="T12"/>
    </sheetView>
  </sheetViews>
  <sheetFormatPr defaultRowHeight="15" x14ac:dyDescent="0.25"/>
  <cols>
    <col min="1" max="1" width="2" customWidth="1"/>
    <col min="2" max="2" width="8.28515625" customWidth="1"/>
    <col min="5" max="5" width="8.140625" customWidth="1"/>
    <col min="6" max="6" width="7.7109375" customWidth="1"/>
    <col min="7" max="7" width="8.140625" customWidth="1"/>
    <col min="11" max="11" width="9.140625" style="59"/>
    <col min="12" max="12" width="5.140625" style="59" customWidth="1"/>
    <col min="13" max="13" width="6.28515625" style="59" customWidth="1"/>
    <col min="15" max="15" width="6" customWidth="1"/>
    <col min="16" max="16" width="5.85546875" customWidth="1"/>
    <col min="17" max="17" width="10.5703125" customWidth="1"/>
  </cols>
  <sheetData>
    <row r="2" spans="2:20" x14ac:dyDescent="0.25">
      <c r="B2" s="187"/>
      <c r="J2" s="59"/>
      <c r="N2" s="422" t="s">
        <v>393</v>
      </c>
      <c r="O2" s="422"/>
      <c r="P2" s="422"/>
      <c r="Q2" s="422"/>
      <c r="R2" s="422"/>
      <c r="S2" s="422"/>
    </row>
    <row r="3" spans="2:20" x14ac:dyDescent="0.25">
      <c r="B3" s="187"/>
      <c r="J3" s="59"/>
      <c r="N3" s="422" t="s">
        <v>403</v>
      </c>
      <c r="O3" s="422"/>
      <c r="P3" s="422"/>
      <c r="Q3" s="422"/>
      <c r="R3" s="422"/>
      <c r="S3" s="422"/>
    </row>
    <row r="4" spans="2:20" x14ac:dyDescent="0.25">
      <c r="B4" s="187"/>
      <c r="J4" s="59"/>
      <c r="N4" s="422" t="s">
        <v>284</v>
      </c>
      <c r="O4" s="422"/>
      <c r="P4" s="422"/>
      <c r="Q4" s="422"/>
      <c r="R4" s="422"/>
      <c r="S4" s="422"/>
    </row>
    <row r="5" spans="2:20" x14ac:dyDescent="0.25">
      <c r="B5" s="187"/>
      <c r="J5" s="59"/>
      <c r="N5" s="422" t="s">
        <v>427</v>
      </c>
      <c r="O5" s="422"/>
      <c r="P5" s="422"/>
      <c r="Q5" s="422"/>
      <c r="R5" s="422"/>
      <c r="S5" s="422"/>
    </row>
    <row r="6" spans="2:20" x14ac:dyDescent="0.25">
      <c r="B6" s="187"/>
      <c r="J6" s="59"/>
      <c r="N6" s="422" t="s">
        <v>404</v>
      </c>
      <c r="O6" s="422"/>
      <c r="P6" s="422"/>
      <c r="Q6" s="422"/>
      <c r="R6" s="422"/>
      <c r="S6" s="422"/>
    </row>
    <row r="7" spans="2:20" x14ac:dyDescent="0.25">
      <c r="B7" s="187"/>
      <c r="J7" s="59"/>
      <c r="N7" s="422" t="s">
        <v>405</v>
      </c>
      <c r="O7" s="422"/>
      <c r="P7" s="422"/>
      <c r="Q7" s="422"/>
      <c r="R7" s="422"/>
      <c r="S7" s="422"/>
    </row>
    <row r="8" spans="2:20" x14ac:dyDescent="0.25">
      <c r="B8" s="187"/>
      <c r="J8" s="59"/>
      <c r="N8" s="422" t="s">
        <v>406</v>
      </c>
      <c r="O8" s="422"/>
      <c r="P8" s="422"/>
      <c r="Q8" s="422"/>
      <c r="R8" s="422"/>
      <c r="S8" s="422"/>
    </row>
    <row r="9" spans="2:20" ht="6.75" customHeight="1" x14ac:dyDescent="0.25">
      <c r="T9" s="60"/>
    </row>
    <row r="10" spans="2:20" ht="31.5" customHeight="1" x14ac:dyDescent="0.25">
      <c r="B10" s="269" t="s">
        <v>407</v>
      </c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60"/>
    </row>
    <row r="11" spans="2:20" ht="15.75" thickBot="1" x14ac:dyDescent="0.3">
      <c r="Q11" s="423" t="s">
        <v>397</v>
      </c>
      <c r="R11" s="423"/>
      <c r="S11" s="423"/>
      <c r="T11" s="60"/>
    </row>
    <row r="12" spans="2:20" ht="60.75" customHeight="1" x14ac:dyDescent="0.25">
      <c r="B12" s="424" t="s">
        <v>398</v>
      </c>
      <c r="C12" s="425"/>
      <c r="D12" s="426"/>
      <c r="E12" s="430" t="s">
        <v>399</v>
      </c>
      <c r="F12" s="425"/>
      <c r="G12" s="426"/>
      <c r="H12" s="430" t="s">
        <v>400</v>
      </c>
      <c r="I12" s="425"/>
      <c r="J12" s="426"/>
      <c r="K12" s="430" t="s">
        <v>408</v>
      </c>
      <c r="L12" s="425"/>
      <c r="M12" s="426"/>
      <c r="N12" s="430" t="s">
        <v>401</v>
      </c>
      <c r="O12" s="425"/>
      <c r="P12" s="426"/>
      <c r="Q12" s="430" t="s">
        <v>378</v>
      </c>
      <c r="R12" s="425"/>
      <c r="S12" s="426"/>
      <c r="T12" s="60"/>
    </row>
    <row r="13" spans="2:20" ht="59.25" customHeight="1" thickBot="1" x14ac:dyDescent="0.3">
      <c r="B13" s="427"/>
      <c r="C13" s="428"/>
      <c r="D13" s="429"/>
      <c r="E13" s="431"/>
      <c r="F13" s="428"/>
      <c r="G13" s="429"/>
      <c r="H13" s="431"/>
      <c r="I13" s="428"/>
      <c r="J13" s="429"/>
      <c r="K13" s="431"/>
      <c r="L13" s="428"/>
      <c r="M13" s="429"/>
      <c r="N13" s="431"/>
      <c r="O13" s="428"/>
      <c r="P13" s="429"/>
      <c r="Q13" s="431" t="s">
        <v>402</v>
      </c>
      <c r="R13" s="428"/>
      <c r="S13" s="429"/>
      <c r="T13" s="60"/>
    </row>
    <row r="14" spans="2:20" ht="15.75" thickBot="1" x14ac:dyDescent="0.3">
      <c r="B14" s="200">
        <v>20225</v>
      </c>
      <c r="C14" s="201">
        <v>2026</v>
      </c>
      <c r="D14" s="201">
        <v>2027</v>
      </c>
      <c r="E14" s="201">
        <v>2025</v>
      </c>
      <c r="F14" s="201">
        <v>2026</v>
      </c>
      <c r="G14" s="201">
        <v>2027</v>
      </c>
      <c r="H14" s="201">
        <v>2025</v>
      </c>
      <c r="I14" s="201">
        <v>2026</v>
      </c>
      <c r="J14" s="201">
        <v>2027</v>
      </c>
      <c r="K14" s="201">
        <v>2025</v>
      </c>
      <c r="L14" s="201">
        <v>2026</v>
      </c>
      <c r="M14" s="201">
        <v>2027</v>
      </c>
      <c r="N14" s="201">
        <v>2025</v>
      </c>
      <c r="O14" s="201">
        <v>2026</v>
      </c>
      <c r="P14" s="201">
        <v>2027</v>
      </c>
      <c r="Q14" s="201">
        <v>2025</v>
      </c>
      <c r="R14" s="201">
        <v>2026</v>
      </c>
      <c r="S14" s="201">
        <v>2027</v>
      </c>
      <c r="T14" s="60"/>
    </row>
    <row r="15" spans="2:20" ht="15.75" thickBot="1" x14ac:dyDescent="0.3">
      <c r="B15" s="186">
        <v>1</v>
      </c>
      <c r="C15" s="202">
        <v>2</v>
      </c>
      <c r="D15" s="202">
        <v>3</v>
      </c>
      <c r="E15" s="202">
        <v>4</v>
      </c>
      <c r="F15" s="202">
        <v>5</v>
      </c>
      <c r="G15" s="202">
        <v>6</v>
      </c>
      <c r="H15" s="202">
        <v>7</v>
      </c>
      <c r="I15" s="202">
        <v>8</v>
      </c>
      <c r="J15" s="202">
        <v>9</v>
      </c>
      <c r="K15" s="202">
        <v>10</v>
      </c>
      <c r="L15" s="202">
        <v>11</v>
      </c>
      <c r="M15" s="202">
        <v>12</v>
      </c>
      <c r="N15" s="203">
        <v>13</v>
      </c>
      <c r="O15" s="203">
        <v>14</v>
      </c>
      <c r="P15" s="203">
        <v>15</v>
      </c>
      <c r="Q15" s="203">
        <v>16</v>
      </c>
      <c r="R15" s="203">
        <v>17</v>
      </c>
      <c r="S15" s="203">
        <v>18</v>
      </c>
      <c r="T15" s="60"/>
    </row>
    <row r="16" spans="2:20" ht="15.75" thickBot="1" x14ac:dyDescent="0.3">
      <c r="B16" s="204">
        <v>2300000</v>
      </c>
      <c r="C16" s="205">
        <v>2300000</v>
      </c>
      <c r="D16" s="205">
        <v>2300000</v>
      </c>
      <c r="E16" s="206">
        <v>2500000</v>
      </c>
      <c r="F16" s="206">
        <v>2500000</v>
      </c>
      <c r="G16" s="206">
        <v>2500000</v>
      </c>
      <c r="H16" s="206">
        <v>446437.34</v>
      </c>
      <c r="I16" s="206">
        <v>483073.63</v>
      </c>
      <c r="J16" s="206">
        <v>517415.24</v>
      </c>
      <c r="K16" s="206">
        <v>2494800</v>
      </c>
      <c r="L16" s="206">
        <v>0</v>
      </c>
      <c r="M16" s="206">
        <v>0</v>
      </c>
      <c r="N16" s="206">
        <v>4500000</v>
      </c>
      <c r="O16" s="206">
        <v>0</v>
      </c>
      <c r="P16" s="206">
        <v>0</v>
      </c>
      <c r="Q16" s="207">
        <f>B16+E16+H16+K16+N16</f>
        <v>12241237.34</v>
      </c>
      <c r="R16" s="207">
        <f>C16+F16+I16+O16+L16</f>
        <v>5283073.63</v>
      </c>
      <c r="S16" s="207">
        <f>D16+G16+J16+P16+M16</f>
        <v>5317415.24</v>
      </c>
      <c r="T16" s="60"/>
    </row>
    <row r="17" spans="2:2" ht="15.75" x14ac:dyDescent="0.25">
      <c r="B17" s="58"/>
    </row>
  </sheetData>
  <mergeCells count="16">
    <mergeCell ref="N8:S8"/>
    <mergeCell ref="N2:S2"/>
    <mergeCell ref="B10:S10"/>
    <mergeCell ref="Q11:S11"/>
    <mergeCell ref="B12:D13"/>
    <mergeCell ref="E12:G13"/>
    <mergeCell ref="H12:J13"/>
    <mergeCell ref="N12:P13"/>
    <mergeCell ref="Q12:S12"/>
    <mergeCell ref="Q13:S13"/>
    <mergeCell ref="K12:M13"/>
    <mergeCell ref="N3:S3"/>
    <mergeCell ref="N4:S4"/>
    <mergeCell ref="N5:S5"/>
    <mergeCell ref="N6:S6"/>
    <mergeCell ref="N7:S7"/>
  </mergeCells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"/>
  <sheetViews>
    <sheetView workbookViewId="0">
      <selection activeCell="P17" sqref="P17"/>
    </sheetView>
  </sheetViews>
  <sheetFormatPr defaultRowHeight="15" x14ac:dyDescent="0.25"/>
  <cols>
    <col min="1" max="1" width="8.28515625" customWidth="1"/>
    <col min="2" max="2" width="13.5703125" customWidth="1"/>
    <col min="3" max="3" width="8.7109375" customWidth="1"/>
    <col min="4" max="4" width="12.28515625" customWidth="1"/>
    <col min="5" max="5" width="8.42578125" customWidth="1"/>
    <col min="6" max="6" width="10.140625" customWidth="1"/>
    <col min="7" max="7" width="10.28515625" customWidth="1"/>
    <col min="9" max="9" width="7.7109375" customWidth="1"/>
    <col min="10" max="10" width="7.5703125" customWidth="1"/>
    <col min="12" max="12" width="7.28515625" customWidth="1"/>
    <col min="13" max="13" width="5.85546875" customWidth="1"/>
    <col min="14" max="14" width="7.7109375" customWidth="1"/>
  </cols>
  <sheetData>
    <row r="2" spans="1:14" ht="40.5" customHeight="1" x14ac:dyDescent="0.25">
      <c r="A2" s="113"/>
      <c r="B2" s="113"/>
      <c r="C2" s="113"/>
      <c r="D2" s="113"/>
      <c r="E2" s="113"/>
      <c r="F2" s="252" t="s">
        <v>291</v>
      </c>
      <c r="G2" s="252"/>
      <c r="H2" s="252"/>
      <c r="I2" s="252"/>
      <c r="J2" s="252"/>
      <c r="K2" s="252"/>
      <c r="L2" s="244"/>
      <c r="M2" s="244"/>
      <c r="N2" s="244"/>
    </row>
    <row r="3" spans="1:14" x14ac:dyDescent="0.25">
      <c r="A3" s="113"/>
      <c r="B3" s="113"/>
      <c r="C3" s="113"/>
      <c r="D3" s="113"/>
      <c r="E3" s="113"/>
      <c r="F3" s="244" t="s">
        <v>283</v>
      </c>
      <c r="G3" s="244"/>
      <c r="H3" s="244"/>
      <c r="I3" s="244"/>
      <c r="J3" s="244"/>
      <c r="K3" s="244"/>
      <c r="L3" s="244"/>
      <c r="M3" s="244"/>
      <c r="N3" s="244"/>
    </row>
    <row r="4" spans="1:14" x14ac:dyDescent="0.25">
      <c r="A4" s="113"/>
      <c r="B4" s="113"/>
      <c r="C4" s="113"/>
      <c r="D4" s="113"/>
      <c r="E4" s="113"/>
      <c r="F4" s="244" t="s">
        <v>284</v>
      </c>
      <c r="G4" s="244"/>
      <c r="H4" s="244"/>
      <c r="I4" s="244"/>
      <c r="J4" s="244"/>
      <c r="K4" s="244"/>
      <c r="L4" s="244"/>
      <c r="M4" s="244"/>
      <c r="N4" s="244"/>
    </row>
    <row r="5" spans="1:14" x14ac:dyDescent="0.25">
      <c r="A5" s="114"/>
      <c r="B5" s="114"/>
      <c r="C5" s="114"/>
      <c r="D5" s="114"/>
      <c r="E5" s="114"/>
      <c r="F5" s="244" t="s">
        <v>428</v>
      </c>
      <c r="G5" s="244"/>
      <c r="H5" s="244"/>
      <c r="I5" s="244"/>
      <c r="J5" s="244"/>
      <c r="K5" s="244"/>
      <c r="L5" s="244"/>
      <c r="M5" s="244"/>
      <c r="N5" s="244"/>
    </row>
    <row r="6" spans="1:14" x14ac:dyDescent="0.25">
      <c r="A6" s="114"/>
      <c r="B6" s="114"/>
      <c r="C6" s="114"/>
      <c r="D6" s="114"/>
      <c r="E6" s="114"/>
      <c r="F6" s="244" t="s">
        <v>285</v>
      </c>
      <c r="G6" s="244"/>
      <c r="H6" s="244"/>
      <c r="I6" s="244"/>
      <c r="J6" s="244"/>
      <c r="K6" s="244"/>
      <c r="L6" s="244"/>
      <c r="M6" s="244"/>
      <c r="N6" s="244"/>
    </row>
    <row r="7" spans="1:14" x14ac:dyDescent="0.25">
      <c r="A7" s="113"/>
      <c r="B7" s="113"/>
      <c r="C7" s="113"/>
      <c r="D7" s="113"/>
      <c r="E7" s="113"/>
      <c r="F7" s="244" t="s">
        <v>286</v>
      </c>
      <c r="G7" s="244"/>
      <c r="H7" s="244"/>
      <c r="I7" s="244"/>
      <c r="J7" s="244"/>
      <c r="K7" s="244"/>
      <c r="L7" s="244"/>
      <c r="M7" s="244"/>
      <c r="N7" s="244"/>
    </row>
    <row r="8" spans="1:14" x14ac:dyDescent="0.25">
      <c r="A8" s="113"/>
      <c r="B8" s="113"/>
      <c r="C8" s="113"/>
      <c r="D8" s="113"/>
      <c r="E8" s="113"/>
      <c r="F8" s="244" t="s">
        <v>409</v>
      </c>
      <c r="G8" s="244"/>
      <c r="H8" s="244"/>
      <c r="I8" s="244"/>
      <c r="J8" s="244"/>
      <c r="K8" s="244"/>
      <c r="L8" s="244"/>
      <c r="M8" s="244"/>
      <c r="N8" s="244"/>
    </row>
    <row r="9" spans="1:14" x14ac:dyDescent="0.25">
      <c r="A9" s="113"/>
      <c r="B9" s="113"/>
      <c r="C9" s="113"/>
      <c r="D9" s="113"/>
      <c r="E9" s="113"/>
      <c r="F9" s="244"/>
      <c r="G9" s="244"/>
      <c r="H9" s="244"/>
      <c r="I9" s="244"/>
      <c r="J9" s="244"/>
      <c r="K9" s="244"/>
      <c r="L9" s="244"/>
      <c r="M9" s="244"/>
      <c r="N9" s="244"/>
    </row>
    <row r="10" spans="1:14" x14ac:dyDescent="0.25">
      <c r="A10" s="255" t="s">
        <v>321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4" x14ac:dyDescent="0.25">
      <c r="A11" s="255"/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</row>
    <row r="12" spans="1:14" x14ac:dyDescent="0.25">
      <c r="A12" s="255"/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</row>
    <row r="13" spans="1:14" ht="5.25" customHeight="1" x14ac:dyDescent="0.25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</row>
    <row r="14" spans="1:14" ht="54.75" customHeight="1" x14ac:dyDescent="0.25">
      <c r="A14" s="256" t="s">
        <v>292</v>
      </c>
      <c r="B14" s="258" t="s">
        <v>322</v>
      </c>
      <c r="C14" s="259"/>
      <c r="D14" s="256" t="s">
        <v>293</v>
      </c>
      <c r="E14" s="256" t="s">
        <v>294</v>
      </c>
      <c r="F14" s="260" t="s">
        <v>295</v>
      </c>
      <c r="G14" s="260" t="s">
        <v>296</v>
      </c>
      <c r="H14" s="253" t="s">
        <v>297</v>
      </c>
      <c r="I14" s="262"/>
      <c r="J14" s="254"/>
      <c r="K14" s="253" t="s">
        <v>298</v>
      </c>
      <c r="L14" s="254"/>
      <c r="M14" s="253" t="s">
        <v>299</v>
      </c>
      <c r="N14" s="254"/>
    </row>
    <row r="15" spans="1:14" ht="162.75" customHeight="1" x14ac:dyDescent="0.25">
      <c r="A15" s="257"/>
      <c r="B15" s="209" t="s">
        <v>300</v>
      </c>
      <c r="C15" s="210" t="s">
        <v>301</v>
      </c>
      <c r="D15" s="257"/>
      <c r="E15" s="257"/>
      <c r="F15" s="261"/>
      <c r="G15" s="261"/>
      <c r="H15" s="210" t="s">
        <v>302</v>
      </c>
      <c r="I15" s="210" t="s">
        <v>303</v>
      </c>
      <c r="J15" s="210" t="s">
        <v>304</v>
      </c>
      <c r="K15" s="210" t="s">
        <v>305</v>
      </c>
      <c r="L15" s="210" t="s">
        <v>306</v>
      </c>
      <c r="M15" s="210"/>
      <c r="N15" s="210"/>
    </row>
    <row r="16" spans="1:14" ht="15.75" x14ac:dyDescent="0.25">
      <c r="A16" s="211">
        <v>1</v>
      </c>
      <c r="B16" s="211">
        <v>2</v>
      </c>
      <c r="C16" s="211">
        <v>3</v>
      </c>
      <c r="D16" s="211">
        <v>4</v>
      </c>
      <c r="E16" s="211">
        <v>5</v>
      </c>
      <c r="F16" s="211">
        <v>6</v>
      </c>
      <c r="G16" s="211">
        <v>7</v>
      </c>
      <c r="H16" s="211">
        <v>8</v>
      </c>
      <c r="I16" s="211">
        <v>9</v>
      </c>
      <c r="J16" s="211">
        <v>10</v>
      </c>
      <c r="K16" s="211">
        <v>11</v>
      </c>
      <c r="L16" s="211">
        <v>12</v>
      </c>
      <c r="M16" s="211">
        <v>13</v>
      </c>
      <c r="N16" s="211">
        <v>14</v>
      </c>
    </row>
    <row r="17" spans="1:14" ht="245.25" x14ac:dyDescent="0.25">
      <c r="A17" s="120" t="s">
        <v>307</v>
      </c>
      <c r="B17" s="121" t="s">
        <v>308</v>
      </c>
      <c r="C17" s="122" t="s">
        <v>309</v>
      </c>
      <c r="D17" s="123" t="s">
        <v>271</v>
      </c>
      <c r="E17" s="123" t="s">
        <v>310</v>
      </c>
      <c r="F17" s="123" t="s">
        <v>311</v>
      </c>
      <c r="G17" s="123" t="s">
        <v>307</v>
      </c>
      <c r="H17" s="123"/>
      <c r="I17" s="123" t="s">
        <v>312</v>
      </c>
      <c r="J17" s="123"/>
      <c r="K17" s="123"/>
      <c r="L17" s="122" t="s">
        <v>320</v>
      </c>
      <c r="M17" s="122" t="s">
        <v>320</v>
      </c>
      <c r="N17" s="122" t="s">
        <v>320</v>
      </c>
    </row>
    <row r="18" spans="1:14" ht="330" x14ac:dyDescent="0.25">
      <c r="A18" s="120" t="s">
        <v>314</v>
      </c>
      <c r="B18" s="121" t="s">
        <v>315</v>
      </c>
      <c r="C18" s="122" t="s">
        <v>316</v>
      </c>
      <c r="D18" s="123" t="s">
        <v>271</v>
      </c>
      <c r="E18" s="123" t="s">
        <v>310</v>
      </c>
      <c r="F18" s="123" t="s">
        <v>317</v>
      </c>
      <c r="G18" s="123" t="s">
        <v>314</v>
      </c>
      <c r="H18" s="123"/>
      <c r="I18" s="123" t="s">
        <v>312</v>
      </c>
      <c r="J18" s="123"/>
      <c r="K18" s="123"/>
      <c r="L18" s="122" t="s">
        <v>320</v>
      </c>
      <c r="M18" s="122" t="s">
        <v>320</v>
      </c>
      <c r="N18" s="122" t="s">
        <v>320</v>
      </c>
    </row>
    <row r="19" spans="1:14" ht="243" x14ac:dyDescent="0.25">
      <c r="A19" s="120"/>
      <c r="B19" s="121" t="s">
        <v>318</v>
      </c>
      <c r="C19" s="124" t="s">
        <v>319</v>
      </c>
      <c r="D19" s="123" t="s">
        <v>271</v>
      </c>
      <c r="E19" s="123" t="s">
        <v>310</v>
      </c>
      <c r="F19" s="123" t="s">
        <v>313</v>
      </c>
      <c r="G19" s="123"/>
      <c r="H19" s="123"/>
      <c r="I19" s="123" t="s">
        <v>312</v>
      </c>
      <c r="J19" s="123"/>
      <c r="K19" s="123"/>
      <c r="L19" s="122" t="s">
        <v>320</v>
      </c>
      <c r="M19" s="122" t="s">
        <v>320</v>
      </c>
      <c r="N19" s="122" t="s">
        <v>320</v>
      </c>
    </row>
  </sheetData>
  <mergeCells count="18">
    <mergeCell ref="F7:N7"/>
    <mergeCell ref="F2:N2"/>
    <mergeCell ref="F3:N3"/>
    <mergeCell ref="F4:N4"/>
    <mergeCell ref="F5:N5"/>
    <mergeCell ref="F6:N6"/>
    <mergeCell ref="K14:L14"/>
    <mergeCell ref="M14:N14"/>
    <mergeCell ref="F8:N8"/>
    <mergeCell ref="F9:N9"/>
    <mergeCell ref="A10:N12"/>
    <mergeCell ref="A14:A15"/>
    <mergeCell ref="B14:C14"/>
    <mergeCell ref="D14:D15"/>
    <mergeCell ref="E14:E15"/>
    <mergeCell ref="F14:F15"/>
    <mergeCell ref="G14:G15"/>
    <mergeCell ref="H14:J14"/>
  </mergeCells>
  <pageMargins left="0.7" right="0.7" top="0.75" bottom="0.75" header="0.3" footer="0.3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selection activeCell="B2" sqref="B2:E8"/>
    </sheetView>
  </sheetViews>
  <sheetFormatPr defaultRowHeight="15" x14ac:dyDescent="0.25"/>
  <cols>
    <col min="1" max="1" width="27.42578125" customWidth="1"/>
    <col min="2" max="2" width="27.28515625" customWidth="1"/>
    <col min="3" max="3" width="12" customWidth="1"/>
    <col min="4" max="4" width="11.85546875" customWidth="1"/>
    <col min="5" max="5" width="11.42578125" customWidth="1"/>
  </cols>
  <sheetData>
    <row r="1" spans="1:5" s="59" customFormat="1" x14ac:dyDescent="0.25"/>
    <row r="2" spans="1:5" s="59" customFormat="1" x14ac:dyDescent="0.25">
      <c r="B2" s="263" t="s">
        <v>429</v>
      </c>
      <c r="C2" s="264"/>
      <c r="D2" s="264"/>
      <c r="E2" s="264"/>
    </row>
    <row r="3" spans="1:5" s="59" customFormat="1" x14ac:dyDescent="0.25">
      <c r="B3" s="264"/>
      <c r="C3" s="264"/>
      <c r="D3" s="264"/>
      <c r="E3" s="264"/>
    </row>
    <row r="4" spans="1:5" s="59" customFormat="1" x14ac:dyDescent="0.25">
      <c r="B4" s="264"/>
      <c r="C4" s="264"/>
      <c r="D4" s="264"/>
      <c r="E4" s="264"/>
    </row>
    <row r="5" spans="1:5" s="59" customFormat="1" x14ac:dyDescent="0.25">
      <c r="B5" s="264"/>
      <c r="C5" s="264"/>
      <c r="D5" s="264"/>
      <c r="E5" s="264"/>
    </row>
    <row r="6" spans="1:5" s="59" customFormat="1" x14ac:dyDescent="0.25">
      <c r="B6" s="264"/>
      <c r="C6" s="264"/>
      <c r="D6" s="264"/>
      <c r="E6" s="264"/>
    </row>
    <row r="7" spans="1:5" s="59" customFormat="1" x14ac:dyDescent="0.25">
      <c r="B7" s="264"/>
      <c r="C7" s="264"/>
      <c r="D7" s="264"/>
      <c r="E7" s="264"/>
    </row>
    <row r="8" spans="1:5" s="59" customFormat="1" x14ac:dyDescent="0.25">
      <c r="B8" s="264"/>
      <c r="C8" s="264"/>
      <c r="D8" s="264"/>
      <c r="E8" s="264"/>
    </row>
    <row r="9" spans="1:5" s="59" customFormat="1" ht="15.75" customHeight="1" x14ac:dyDescent="0.25">
      <c r="A9" s="269" t="s">
        <v>323</v>
      </c>
      <c r="B9" s="269"/>
      <c r="C9" s="269"/>
      <c r="D9" s="269"/>
      <c r="E9" s="269"/>
    </row>
    <row r="10" spans="1:5" s="59" customFormat="1" ht="15.75" customHeight="1" x14ac:dyDescent="0.25">
      <c r="A10" s="269"/>
      <c r="B10" s="269"/>
      <c r="C10" s="269"/>
      <c r="D10" s="269"/>
      <c r="E10" s="269"/>
    </row>
    <row r="11" spans="1:5" s="59" customFormat="1" ht="5.25" customHeight="1" x14ac:dyDescent="0.25">
      <c r="A11" s="269"/>
      <c r="B11" s="269"/>
      <c r="C11" s="269"/>
      <c r="D11" s="269"/>
      <c r="E11" s="269"/>
    </row>
    <row r="12" spans="1:5" s="59" customFormat="1" ht="3" hidden="1" customHeight="1" x14ac:dyDescent="0.25">
      <c r="A12" s="269"/>
      <c r="B12" s="269"/>
      <c r="C12" s="269"/>
      <c r="D12" s="269"/>
      <c r="E12" s="269"/>
    </row>
    <row r="13" spans="1:5" ht="15" customHeight="1" thickBot="1" x14ac:dyDescent="0.3">
      <c r="E13" t="s">
        <v>269</v>
      </c>
    </row>
    <row r="14" spans="1:5" ht="105.75" customHeight="1" thickBot="1" x14ac:dyDescent="0.3">
      <c r="A14" s="9" t="s">
        <v>0</v>
      </c>
      <c r="B14" s="10" t="s">
        <v>1</v>
      </c>
      <c r="C14" s="11" t="s">
        <v>2</v>
      </c>
      <c r="D14" s="11" t="s">
        <v>3</v>
      </c>
      <c r="E14" s="14" t="s">
        <v>324</v>
      </c>
    </row>
    <row r="15" spans="1:5" ht="16.5" thickBot="1" x14ac:dyDescent="0.3">
      <c r="A15" s="10"/>
      <c r="B15" s="11">
        <v>1</v>
      </c>
      <c r="C15" s="11">
        <v>4</v>
      </c>
      <c r="D15" s="12">
        <v>5</v>
      </c>
      <c r="E15" s="13">
        <v>6</v>
      </c>
    </row>
    <row r="16" spans="1:5" ht="45.75" customHeight="1" thickBot="1" x14ac:dyDescent="0.3">
      <c r="A16" s="125" t="s">
        <v>4</v>
      </c>
      <c r="B16" s="131" t="s">
        <v>5</v>
      </c>
      <c r="C16" s="106">
        <f>C17++C26+C31+C34+C39+C40</f>
        <v>12307739.010000002</v>
      </c>
      <c r="D16" s="106">
        <f>D17+D26+D31+D34+D39+D40</f>
        <v>12836327.48</v>
      </c>
      <c r="E16" s="106">
        <f>E17+E26+E31+E34+E39+E40</f>
        <v>13396160.400000002</v>
      </c>
    </row>
    <row r="17" spans="1:5" ht="33.75" customHeight="1" thickBot="1" x14ac:dyDescent="0.3">
      <c r="A17" s="125" t="s">
        <v>4</v>
      </c>
      <c r="B17" s="131" t="s">
        <v>6</v>
      </c>
      <c r="C17" s="2">
        <f>C18</f>
        <v>6383927.1399999997</v>
      </c>
      <c r="D17" s="2">
        <f>D18</f>
        <v>6869105.6100000003</v>
      </c>
      <c r="E17" s="2">
        <f>E18</f>
        <v>7384288.5300000003</v>
      </c>
    </row>
    <row r="18" spans="1:5" ht="34.5" customHeight="1" thickBot="1" x14ac:dyDescent="0.3">
      <c r="A18" s="125" t="s">
        <v>7</v>
      </c>
      <c r="B18" s="131" t="s">
        <v>8</v>
      </c>
      <c r="C18" s="2">
        <f>SUM(C19:C24)</f>
        <v>6383927.1399999997</v>
      </c>
      <c r="D18" s="2">
        <f>SUM(D19:D24)</f>
        <v>6869105.6100000003</v>
      </c>
      <c r="E18" s="2">
        <f>SUM(E19:E24)</f>
        <v>7384288.5300000003</v>
      </c>
    </row>
    <row r="19" spans="1:5" ht="257.25" customHeight="1" thickBot="1" x14ac:dyDescent="0.3">
      <c r="A19" s="126" t="s">
        <v>9</v>
      </c>
      <c r="B19" s="219" t="s">
        <v>413</v>
      </c>
      <c r="C19" s="3">
        <v>5956209.21</v>
      </c>
      <c r="D19" s="3">
        <v>6408881.1200000001</v>
      </c>
      <c r="E19" s="3">
        <v>6889547.2000000002</v>
      </c>
    </row>
    <row r="20" spans="1:5" ht="243" customHeight="1" thickBot="1" x14ac:dyDescent="0.3">
      <c r="A20" s="126" t="s">
        <v>10</v>
      </c>
      <c r="B20" s="132" t="s">
        <v>325</v>
      </c>
      <c r="C20" s="3">
        <v>43541.86</v>
      </c>
      <c r="D20" s="3">
        <v>46851.040000000001</v>
      </c>
      <c r="E20" s="3">
        <v>50364.87</v>
      </c>
    </row>
    <row r="21" spans="1:5" ht="195.75" customHeight="1" thickBot="1" x14ac:dyDescent="0.3">
      <c r="A21" s="126" t="s">
        <v>11</v>
      </c>
      <c r="B21" s="219" t="s">
        <v>414</v>
      </c>
      <c r="C21" s="3">
        <v>314739.93</v>
      </c>
      <c r="D21" s="3">
        <v>338660.16</v>
      </c>
      <c r="E21" s="3">
        <v>364059.67</v>
      </c>
    </row>
    <row r="22" spans="1:5" ht="336" customHeight="1" thickBot="1" x14ac:dyDescent="0.3">
      <c r="A22" s="126" t="s">
        <v>12</v>
      </c>
      <c r="B22" s="219" t="s">
        <v>415</v>
      </c>
      <c r="C22" s="3">
        <v>12808.14</v>
      </c>
      <c r="D22" s="3">
        <v>13781.56</v>
      </c>
      <c r="E22" s="3">
        <v>14815.18</v>
      </c>
    </row>
    <row r="23" spans="1:5" s="59" customFormat="1" ht="165.75" customHeight="1" thickBot="1" x14ac:dyDescent="0.3">
      <c r="A23" s="127" t="s">
        <v>326</v>
      </c>
      <c r="B23" s="219" t="s">
        <v>416</v>
      </c>
      <c r="C23" s="3">
        <v>56628</v>
      </c>
      <c r="D23" s="3">
        <v>60931.73</v>
      </c>
      <c r="E23" s="3">
        <v>65501.61</v>
      </c>
    </row>
    <row r="24" spans="1:5" ht="167.25" customHeight="1" thickBot="1" x14ac:dyDescent="0.3">
      <c r="A24" s="126" t="s">
        <v>13</v>
      </c>
      <c r="B24" s="219" t="s">
        <v>417</v>
      </c>
      <c r="C24" s="3">
        <v>0</v>
      </c>
      <c r="D24" s="3">
        <v>0</v>
      </c>
      <c r="E24" s="3">
        <v>0</v>
      </c>
    </row>
    <row r="25" spans="1:5" ht="50.25" customHeight="1" thickBot="1" x14ac:dyDescent="0.3">
      <c r="A25" s="125" t="s">
        <v>14</v>
      </c>
      <c r="B25" s="131" t="s">
        <v>15</v>
      </c>
      <c r="C25" s="4">
        <v>0</v>
      </c>
      <c r="D25" s="4">
        <v>0</v>
      </c>
      <c r="E25" s="4">
        <v>0</v>
      </c>
    </row>
    <row r="26" spans="1:5" ht="32.25" customHeight="1" thickBot="1" x14ac:dyDescent="0.3">
      <c r="A26" s="125" t="s">
        <v>16</v>
      </c>
      <c r="B26" s="133" t="s">
        <v>17</v>
      </c>
      <c r="C26" s="2">
        <f>C27+C28</f>
        <v>3101290</v>
      </c>
      <c r="D26" s="2">
        <f>D27+D28</f>
        <v>3144700</v>
      </c>
      <c r="E26" s="2">
        <f>E27+E28</f>
        <v>3189350</v>
      </c>
    </row>
    <row r="27" spans="1:5" ht="91.5" customHeight="1" thickBot="1" x14ac:dyDescent="0.3">
      <c r="A27" s="126" t="s">
        <v>18</v>
      </c>
      <c r="B27" s="132" t="s">
        <v>19</v>
      </c>
      <c r="C27" s="3">
        <v>1187410</v>
      </c>
      <c r="D27" s="3">
        <v>1212830</v>
      </c>
      <c r="E27" s="3">
        <v>1239230</v>
      </c>
    </row>
    <row r="28" spans="1:5" ht="20.25" customHeight="1" thickBot="1" x14ac:dyDescent="0.3">
      <c r="A28" s="125" t="s">
        <v>20</v>
      </c>
      <c r="B28" s="131" t="s">
        <v>21</v>
      </c>
      <c r="C28" s="2">
        <f>SUM(C29:C30)</f>
        <v>1913880</v>
      </c>
      <c r="D28" s="2">
        <f>SUM(D29:D30)</f>
        <v>1931870</v>
      </c>
      <c r="E28" s="2">
        <f>SUM(E29:E30)</f>
        <v>1950120</v>
      </c>
    </row>
    <row r="29" spans="1:5" ht="75.75" customHeight="1" thickBot="1" x14ac:dyDescent="0.3">
      <c r="A29" s="126" t="s">
        <v>22</v>
      </c>
      <c r="B29" s="132" t="s">
        <v>23</v>
      </c>
      <c r="C29" s="3">
        <v>1311770</v>
      </c>
      <c r="D29" s="3">
        <v>1318320</v>
      </c>
      <c r="E29" s="3">
        <v>1324910</v>
      </c>
    </row>
    <row r="30" spans="1:5" ht="76.5" customHeight="1" thickBot="1" x14ac:dyDescent="0.3">
      <c r="A30" s="126" t="s">
        <v>24</v>
      </c>
      <c r="B30" s="134" t="s">
        <v>25</v>
      </c>
      <c r="C30" s="5">
        <v>602110</v>
      </c>
      <c r="D30" s="5">
        <v>613550</v>
      </c>
      <c r="E30" s="5">
        <v>625210</v>
      </c>
    </row>
    <row r="31" spans="1:5" x14ac:dyDescent="0.25">
      <c r="A31" s="270" t="s">
        <v>339</v>
      </c>
      <c r="B31" s="265" t="s">
        <v>26</v>
      </c>
      <c r="C31" s="267">
        <f>C33</f>
        <v>10000</v>
      </c>
      <c r="D31" s="267">
        <f>D33</f>
        <v>10000</v>
      </c>
      <c r="E31" s="267">
        <f>E33</f>
        <v>10000</v>
      </c>
    </row>
    <row r="32" spans="1:5" ht="15.75" thickBot="1" x14ac:dyDescent="0.3">
      <c r="A32" s="271"/>
      <c r="B32" s="266"/>
      <c r="C32" s="268"/>
      <c r="D32" s="268"/>
      <c r="E32" s="268"/>
    </row>
    <row r="33" spans="1:5" ht="164.25" customHeight="1" thickBot="1" x14ac:dyDescent="0.3">
      <c r="A33" s="128" t="s">
        <v>327</v>
      </c>
      <c r="B33" s="135" t="s">
        <v>27</v>
      </c>
      <c r="C33" s="6">
        <v>10000</v>
      </c>
      <c r="D33" s="6">
        <v>10000</v>
      </c>
      <c r="E33" s="6">
        <v>10000</v>
      </c>
    </row>
    <row r="34" spans="1:5" ht="100.5" customHeight="1" thickBot="1" x14ac:dyDescent="0.3">
      <c r="A34" s="125" t="s">
        <v>28</v>
      </c>
      <c r="B34" s="133" t="s">
        <v>29</v>
      </c>
      <c r="C34" s="2">
        <f>SUM(C35:C38)</f>
        <v>2592521.87</v>
      </c>
      <c r="D34" s="2">
        <f>SUM(D35:D38)</f>
        <v>2592521.87</v>
      </c>
      <c r="E34" s="2">
        <f>SUM(E35:E38)</f>
        <v>2592521.87</v>
      </c>
    </row>
    <row r="35" spans="1:5" ht="180" customHeight="1" thickBot="1" x14ac:dyDescent="0.3">
      <c r="A35" s="126" t="s">
        <v>30</v>
      </c>
      <c r="B35" s="132" t="s">
        <v>31</v>
      </c>
      <c r="C35" s="3">
        <v>749886.27</v>
      </c>
      <c r="D35" s="3">
        <v>749886.27</v>
      </c>
      <c r="E35" s="3">
        <v>749886.27</v>
      </c>
    </row>
    <row r="36" spans="1:5" ht="75" customHeight="1" thickBot="1" x14ac:dyDescent="0.3">
      <c r="A36" s="129" t="s">
        <v>32</v>
      </c>
      <c r="B36" s="132" t="s">
        <v>328</v>
      </c>
      <c r="C36" s="3">
        <v>768636</v>
      </c>
      <c r="D36" s="3">
        <v>768636</v>
      </c>
      <c r="E36" s="3">
        <v>768636</v>
      </c>
    </row>
    <row r="37" spans="1:5" ht="168.75" customHeight="1" thickBot="1" x14ac:dyDescent="0.3">
      <c r="A37" s="126" t="s">
        <v>33</v>
      </c>
      <c r="B37" s="132" t="s">
        <v>329</v>
      </c>
      <c r="C37" s="3">
        <v>1034000</v>
      </c>
      <c r="D37" s="3">
        <v>1034000</v>
      </c>
      <c r="E37" s="3">
        <v>1034000</v>
      </c>
    </row>
    <row r="38" spans="1:5" ht="243" customHeight="1" thickBot="1" x14ac:dyDescent="0.3">
      <c r="A38" s="126" t="s">
        <v>34</v>
      </c>
      <c r="B38" s="132" t="s">
        <v>330</v>
      </c>
      <c r="C38" s="3">
        <v>39999.599999999999</v>
      </c>
      <c r="D38" s="3">
        <v>39999.599999999999</v>
      </c>
      <c r="E38" s="3">
        <v>39999.599999999999</v>
      </c>
    </row>
    <row r="39" spans="1:5" ht="164.25" customHeight="1" thickBot="1" x14ac:dyDescent="0.3">
      <c r="A39" s="125" t="s">
        <v>331</v>
      </c>
      <c r="B39" s="131" t="s">
        <v>332</v>
      </c>
      <c r="C39" s="2">
        <v>120000</v>
      </c>
      <c r="D39" s="2">
        <v>120000</v>
      </c>
      <c r="E39" s="2">
        <v>120000</v>
      </c>
    </row>
    <row r="40" spans="1:5" ht="171" customHeight="1" thickBot="1" x14ac:dyDescent="0.3">
      <c r="A40" s="125" t="s">
        <v>35</v>
      </c>
      <c r="B40" s="133" t="s">
        <v>333</v>
      </c>
      <c r="C40" s="2">
        <v>100000</v>
      </c>
      <c r="D40" s="2">
        <v>100000</v>
      </c>
      <c r="E40" s="2">
        <v>100000</v>
      </c>
    </row>
    <row r="41" spans="1:5" s="59" customFormat="1" ht="243.75" customHeight="1" thickBot="1" x14ac:dyDescent="0.3">
      <c r="A41" s="125" t="s">
        <v>335</v>
      </c>
      <c r="B41" s="133" t="s">
        <v>334</v>
      </c>
      <c r="C41" s="2">
        <v>0</v>
      </c>
      <c r="D41" s="2">
        <v>0</v>
      </c>
      <c r="E41" s="2">
        <v>0</v>
      </c>
    </row>
    <row r="42" spans="1:5" ht="43.5" thickBot="1" x14ac:dyDescent="0.3">
      <c r="A42" s="125" t="s">
        <v>36</v>
      </c>
      <c r="B42" s="131" t="s">
        <v>37</v>
      </c>
      <c r="C42" s="4">
        <v>0</v>
      </c>
      <c r="D42" s="4">
        <v>0</v>
      </c>
      <c r="E42" s="4">
        <v>0</v>
      </c>
    </row>
    <row r="43" spans="1:5" ht="31.5" customHeight="1" thickBot="1" x14ac:dyDescent="0.3">
      <c r="A43" s="125" t="s">
        <v>38</v>
      </c>
      <c r="B43" s="133" t="s">
        <v>39</v>
      </c>
      <c r="C43" s="2">
        <f>C44</f>
        <v>22258279.91</v>
      </c>
      <c r="D43" s="106">
        <f>D44</f>
        <v>15558536.870000001</v>
      </c>
      <c r="E43" s="106">
        <f>E44</f>
        <v>15790703.09</v>
      </c>
    </row>
    <row r="44" spans="1:5" ht="101.25" customHeight="1" thickBot="1" x14ac:dyDescent="0.3">
      <c r="A44" s="125" t="s">
        <v>40</v>
      </c>
      <c r="B44" s="131" t="s">
        <v>41</v>
      </c>
      <c r="C44" s="2">
        <f>C45+C47+C50</f>
        <v>22258279.91</v>
      </c>
      <c r="D44" s="2">
        <f>D45+D47+D50</f>
        <v>15558536.870000001</v>
      </c>
      <c r="E44" s="2">
        <f>E45+E47+E50</f>
        <v>15790703.09</v>
      </c>
    </row>
    <row r="45" spans="1:5" ht="51" customHeight="1" thickBot="1" x14ac:dyDescent="0.3">
      <c r="A45" s="126" t="s">
        <v>42</v>
      </c>
      <c r="B45" s="132" t="s">
        <v>43</v>
      </c>
      <c r="C45" s="3">
        <f>C46</f>
        <v>9507557</v>
      </c>
      <c r="D45" s="3">
        <f>D46</f>
        <v>9677621</v>
      </c>
      <c r="E45" s="3">
        <f>E46</f>
        <v>9854594</v>
      </c>
    </row>
    <row r="46" spans="1:5" ht="76.5" customHeight="1" thickBot="1" x14ac:dyDescent="0.3">
      <c r="A46" s="126" t="s">
        <v>44</v>
      </c>
      <c r="B46" s="132" t="s">
        <v>45</v>
      </c>
      <c r="C46" s="3">
        <v>9507557</v>
      </c>
      <c r="D46" s="3">
        <v>9677621</v>
      </c>
      <c r="E46" s="3">
        <v>9854594</v>
      </c>
    </row>
    <row r="47" spans="1:5" ht="43.5" thickBot="1" x14ac:dyDescent="0.3">
      <c r="A47" s="125" t="s">
        <v>46</v>
      </c>
      <c r="B47" s="133" t="s">
        <v>47</v>
      </c>
      <c r="C47" s="2">
        <f>SUM(C48:C49)</f>
        <v>509485.57</v>
      </c>
      <c r="D47" s="2">
        <f>SUM(D48:D49)</f>
        <v>597842.24</v>
      </c>
      <c r="E47" s="106">
        <f>SUM(E48:E49)</f>
        <v>618693.85</v>
      </c>
    </row>
    <row r="48" spans="1:5" ht="78" customHeight="1" thickBot="1" x14ac:dyDescent="0.3">
      <c r="A48" s="126" t="s">
        <v>48</v>
      </c>
      <c r="B48" s="132" t="s">
        <v>49</v>
      </c>
      <c r="C48" s="3">
        <v>13506.99</v>
      </c>
      <c r="D48" s="3">
        <v>13793.52</v>
      </c>
      <c r="E48" s="3">
        <v>14091.51</v>
      </c>
    </row>
    <row r="49" spans="1:5" ht="108.75" customHeight="1" thickBot="1" x14ac:dyDescent="0.3">
      <c r="A49" s="126" t="s">
        <v>50</v>
      </c>
      <c r="B49" s="132" t="s">
        <v>51</v>
      </c>
      <c r="C49" s="3">
        <v>495978.58</v>
      </c>
      <c r="D49" s="3">
        <v>584048.72</v>
      </c>
      <c r="E49" s="3">
        <v>604602.34</v>
      </c>
    </row>
    <row r="50" spans="1:5" ht="43.5" thickBot="1" x14ac:dyDescent="0.3">
      <c r="A50" s="125" t="s">
        <v>52</v>
      </c>
      <c r="B50" s="133" t="s">
        <v>53</v>
      </c>
      <c r="C50" s="2">
        <f>SUM(C51:C53)</f>
        <v>12241237.34</v>
      </c>
      <c r="D50" s="2">
        <f>SUM(D51:D53)</f>
        <v>5283073.63</v>
      </c>
      <c r="E50" s="106">
        <f>SUM(E51:E53)</f>
        <v>5317415.24</v>
      </c>
    </row>
    <row r="51" spans="1:5" ht="75.75" thickBot="1" x14ac:dyDescent="0.3">
      <c r="A51" s="126" t="s">
        <v>54</v>
      </c>
      <c r="B51" s="132" t="s">
        <v>55</v>
      </c>
      <c r="C51" s="3">
        <v>2500000</v>
      </c>
      <c r="D51" s="3">
        <v>2500000</v>
      </c>
      <c r="E51" s="3">
        <v>2500000</v>
      </c>
    </row>
    <row r="52" spans="1:5" ht="60.75" thickBot="1" x14ac:dyDescent="0.3">
      <c r="A52" s="126" t="s">
        <v>54</v>
      </c>
      <c r="B52" s="132" t="s">
        <v>56</v>
      </c>
      <c r="C52" s="98">
        <v>9741237.3399999999</v>
      </c>
      <c r="D52" s="3">
        <v>2783073.63</v>
      </c>
      <c r="E52" s="3">
        <v>2817415.24</v>
      </c>
    </row>
    <row r="53" spans="1:5" ht="105" customHeight="1" thickBot="1" x14ac:dyDescent="0.3">
      <c r="A53" s="130" t="s">
        <v>57</v>
      </c>
      <c r="B53" s="134" t="s">
        <v>58</v>
      </c>
      <c r="C53" s="8">
        <v>0</v>
      </c>
      <c r="D53" s="8">
        <v>0</v>
      </c>
      <c r="E53" s="8">
        <v>0</v>
      </c>
    </row>
    <row r="54" spans="1:5" ht="29.25" thickBot="1" x14ac:dyDescent="0.3">
      <c r="A54" s="130"/>
      <c r="B54" s="136" t="s">
        <v>59</v>
      </c>
      <c r="C54" s="236">
        <f>C16+C43</f>
        <v>34566018.920000002</v>
      </c>
      <c r="D54" s="237">
        <f>D16+D43</f>
        <v>28394864.350000001</v>
      </c>
      <c r="E54" s="237">
        <f>E16+E43</f>
        <v>29186863.490000002</v>
      </c>
    </row>
  </sheetData>
  <mergeCells count="7">
    <mergeCell ref="B2:E8"/>
    <mergeCell ref="B31:B32"/>
    <mergeCell ref="C31:C32"/>
    <mergeCell ref="D31:D32"/>
    <mergeCell ref="E31:E32"/>
    <mergeCell ref="A9:E12"/>
    <mergeCell ref="A31:A32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workbookViewId="0">
      <selection activeCell="I18" sqref="I18"/>
    </sheetView>
  </sheetViews>
  <sheetFormatPr defaultRowHeight="15" x14ac:dyDescent="0.25"/>
  <cols>
    <col min="1" max="1" width="32.42578125" customWidth="1"/>
    <col min="2" max="2" width="9.7109375" customWidth="1"/>
    <col min="3" max="3" width="9.5703125" customWidth="1"/>
    <col min="4" max="4" width="12.42578125" customWidth="1"/>
    <col min="5" max="5" width="12.28515625" customWidth="1"/>
    <col min="6" max="6" width="13.28515625" customWidth="1"/>
  </cols>
  <sheetData>
    <row r="1" spans="1:6" s="59" customFormat="1" x14ac:dyDescent="0.25"/>
    <row r="2" spans="1:6" s="59" customFormat="1" x14ac:dyDescent="0.25">
      <c r="B2" s="263" t="s">
        <v>430</v>
      </c>
      <c r="C2" s="264"/>
      <c r="D2" s="264"/>
      <c r="E2" s="264"/>
      <c r="F2" s="264"/>
    </row>
    <row r="3" spans="1:6" s="59" customFormat="1" x14ac:dyDescent="0.25">
      <c r="B3" s="264"/>
      <c r="C3" s="264"/>
      <c r="D3" s="264"/>
      <c r="E3" s="264"/>
      <c r="F3" s="264"/>
    </row>
    <row r="4" spans="1:6" s="59" customFormat="1" x14ac:dyDescent="0.25">
      <c r="B4" s="264"/>
      <c r="C4" s="264"/>
      <c r="D4" s="264"/>
      <c r="E4" s="264"/>
      <c r="F4" s="264"/>
    </row>
    <row r="5" spans="1:6" s="59" customFormat="1" x14ac:dyDescent="0.25">
      <c r="B5" s="264"/>
      <c r="C5" s="264"/>
      <c r="D5" s="264"/>
      <c r="E5" s="264"/>
      <c r="F5" s="264"/>
    </row>
    <row r="6" spans="1:6" s="59" customFormat="1" x14ac:dyDescent="0.25">
      <c r="B6" s="264"/>
      <c r="C6" s="264"/>
      <c r="D6" s="264"/>
      <c r="E6" s="264"/>
      <c r="F6" s="264"/>
    </row>
    <row r="7" spans="1:6" s="59" customFormat="1" x14ac:dyDescent="0.25">
      <c r="B7" s="264"/>
      <c r="C7" s="264"/>
      <c r="D7" s="264"/>
      <c r="E7" s="264"/>
      <c r="F7" s="264"/>
    </row>
    <row r="8" spans="1:6" ht="19.5" customHeight="1" x14ac:dyDescent="0.25">
      <c r="A8" s="269" t="s">
        <v>336</v>
      </c>
      <c r="B8" s="269"/>
      <c r="C8" s="269"/>
      <c r="D8" s="269"/>
      <c r="E8" s="269"/>
      <c r="F8" s="269"/>
    </row>
    <row r="9" spans="1:6" x14ac:dyDescent="0.25">
      <c r="A9" s="269"/>
      <c r="B9" s="269"/>
      <c r="C9" s="269"/>
      <c r="D9" s="269"/>
      <c r="E9" s="269"/>
      <c r="F9" s="269"/>
    </row>
    <row r="10" spans="1:6" x14ac:dyDescent="0.25">
      <c r="A10" s="269"/>
      <c r="B10" s="269"/>
      <c r="C10" s="269"/>
      <c r="D10" s="269"/>
      <c r="E10" s="269"/>
      <c r="F10" s="269"/>
    </row>
    <row r="11" spans="1:6" x14ac:dyDescent="0.25">
      <c r="A11" s="269"/>
      <c r="B11" s="269"/>
      <c r="C11" s="269"/>
      <c r="D11" s="269"/>
      <c r="E11" s="269"/>
      <c r="F11" s="269"/>
    </row>
    <row r="12" spans="1:6" x14ac:dyDescent="0.25">
      <c r="A12" s="269"/>
      <c r="B12" s="269"/>
      <c r="C12" s="269"/>
      <c r="D12" s="269"/>
      <c r="E12" s="269"/>
      <c r="F12" s="269"/>
    </row>
    <row r="13" spans="1:6" ht="9.75" customHeight="1" x14ac:dyDescent="0.25">
      <c r="A13" s="269"/>
      <c r="B13" s="269"/>
      <c r="C13" s="269"/>
      <c r="D13" s="269"/>
      <c r="E13" s="269"/>
      <c r="F13" s="269"/>
    </row>
    <row r="14" spans="1:6" ht="13.5" customHeight="1" x14ac:dyDescent="0.25">
      <c r="A14" s="269"/>
      <c r="B14" s="269"/>
      <c r="C14" s="269"/>
      <c r="D14" s="269"/>
      <c r="E14" s="269"/>
      <c r="F14" s="269"/>
    </row>
    <row r="15" spans="1:6" ht="10.5" customHeight="1" thickBot="1" x14ac:dyDescent="0.3">
      <c r="F15" t="s">
        <v>269</v>
      </c>
    </row>
    <row r="16" spans="1:6" ht="57.75" thickBot="1" x14ac:dyDescent="0.3">
      <c r="A16" s="15" t="s">
        <v>60</v>
      </c>
      <c r="B16" s="16" t="s">
        <v>61</v>
      </c>
      <c r="C16" s="16" t="s">
        <v>62</v>
      </c>
      <c r="D16" s="16" t="s">
        <v>63</v>
      </c>
      <c r="E16" s="17" t="s">
        <v>64</v>
      </c>
      <c r="F16" s="17" t="s">
        <v>2</v>
      </c>
    </row>
    <row r="17" spans="1:8" ht="32.25" customHeight="1" thickBot="1" x14ac:dyDescent="0.3">
      <c r="A17" s="18" t="s">
        <v>65</v>
      </c>
      <c r="B17" s="19" t="s">
        <v>66</v>
      </c>
      <c r="C17" s="19"/>
      <c r="D17" s="20"/>
      <c r="E17" s="20"/>
      <c r="F17" s="106">
        <f>F18+F45+F54+F58</f>
        <v>19802403.210000001</v>
      </c>
    </row>
    <row r="18" spans="1:8" ht="97.5" customHeight="1" thickBot="1" x14ac:dyDescent="0.3">
      <c r="A18" s="26" t="s">
        <v>67</v>
      </c>
      <c r="B18" s="22" t="s">
        <v>66</v>
      </c>
      <c r="C18" s="22" t="s">
        <v>68</v>
      </c>
      <c r="D18" s="23"/>
      <c r="E18" s="24"/>
      <c r="F18" s="25">
        <f>F19+F31</f>
        <v>13576883.73</v>
      </c>
    </row>
    <row r="19" spans="1:8" ht="62.25" customHeight="1" thickBot="1" x14ac:dyDescent="0.3">
      <c r="A19" s="26" t="s">
        <v>69</v>
      </c>
      <c r="B19" s="22" t="s">
        <v>66</v>
      </c>
      <c r="C19" s="22" t="s">
        <v>68</v>
      </c>
      <c r="D19" s="24" t="s">
        <v>70</v>
      </c>
      <c r="E19" s="24"/>
      <c r="F19" s="25">
        <f>F20+F24</f>
        <v>13250078.73</v>
      </c>
    </row>
    <row r="20" spans="1:8" ht="24.75" customHeight="1" thickBot="1" x14ac:dyDescent="0.3">
      <c r="A20" s="7" t="s">
        <v>71</v>
      </c>
      <c r="B20" s="27" t="s">
        <v>66</v>
      </c>
      <c r="C20" s="27" t="s">
        <v>68</v>
      </c>
      <c r="D20" s="28" t="s">
        <v>72</v>
      </c>
      <c r="E20" s="28"/>
      <c r="F20" s="29">
        <f>F21</f>
        <v>1867029</v>
      </c>
      <c r="H20" s="109"/>
    </row>
    <row r="21" spans="1:8" ht="81.75" customHeight="1" thickBot="1" x14ac:dyDescent="0.3">
      <c r="A21" s="30" t="s">
        <v>73</v>
      </c>
      <c r="B21" s="27" t="s">
        <v>66</v>
      </c>
      <c r="C21" s="27" t="s">
        <v>68</v>
      </c>
      <c r="D21" s="28" t="s">
        <v>74</v>
      </c>
      <c r="E21" s="28"/>
      <c r="F21" s="29">
        <f>F22</f>
        <v>1867029</v>
      </c>
    </row>
    <row r="22" spans="1:8" ht="145.5" customHeight="1" thickBot="1" x14ac:dyDescent="0.3">
      <c r="A22" s="30" t="s">
        <v>75</v>
      </c>
      <c r="B22" s="27" t="s">
        <v>66</v>
      </c>
      <c r="C22" s="27" t="s">
        <v>68</v>
      </c>
      <c r="D22" s="28" t="s">
        <v>74</v>
      </c>
      <c r="E22" s="28">
        <v>100</v>
      </c>
      <c r="F22" s="29">
        <f>F23</f>
        <v>1867029</v>
      </c>
    </row>
    <row r="23" spans="1:8" ht="48" thickBot="1" x14ac:dyDescent="0.3">
      <c r="A23" s="30" t="s">
        <v>76</v>
      </c>
      <c r="B23" s="27" t="s">
        <v>66</v>
      </c>
      <c r="C23" s="27" t="s">
        <v>68</v>
      </c>
      <c r="D23" s="28" t="s">
        <v>74</v>
      </c>
      <c r="E23" s="28">
        <v>120</v>
      </c>
      <c r="F23" s="98">
        <v>1867029</v>
      </c>
    </row>
    <row r="24" spans="1:8" ht="33" customHeight="1" thickBot="1" x14ac:dyDescent="0.3">
      <c r="A24" s="30" t="s">
        <v>77</v>
      </c>
      <c r="B24" s="27" t="s">
        <v>66</v>
      </c>
      <c r="C24" s="27" t="s">
        <v>68</v>
      </c>
      <c r="D24" s="28" t="s">
        <v>78</v>
      </c>
      <c r="E24" s="28"/>
      <c r="F24" s="29">
        <f>F25+F28</f>
        <v>11383049.73</v>
      </c>
      <c r="H24" s="109"/>
    </row>
    <row r="25" spans="1:8" ht="63.75" thickBot="1" x14ac:dyDescent="0.3">
      <c r="A25" s="30" t="s">
        <v>79</v>
      </c>
      <c r="B25" s="27" t="s">
        <v>66</v>
      </c>
      <c r="C25" s="27" t="s">
        <v>68</v>
      </c>
      <c r="D25" s="28" t="s">
        <v>80</v>
      </c>
      <c r="E25" s="28"/>
      <c r="F25" s="29">
        <f>F26</f>
        <v>9325809.7300000004</v>
      </c>
    </row>
    <row r="26" spans="1:8" ht="142.5" customHeight="1" thickBot="1" x14ac:dyDescent="0.3">
      <c r="A26" s="30" t="s">
        <v>75</v>
      </c>
      <c r="B26" s="27" t="s">
        <v>66</v>
      </c>
      <c r="C26" s="27" t="s">
        <v>68</v>
      </c>
      <c r="D26" s="28" t="s">
        <v>80</v>
      </c>
      <c r="E26" s="28">
        <v>100</v>
      </c>
      <c r="F26" s="29">
        <f>F27</f>
        <v>9325809.7300000004</v>
      </c>
    </row>
    <row r="27" spans="1:8" ht="48.75" customHeight="1" thickBot="1" x14ac:dyDescent="0.3">
      <c r="A27" s="30" t="s">
        <v>76</v>
      </c>
      <c r="B27" s="27" t="s">
        <v>66</v>
      </c>
      <c r="C27" s="27" t="s">
        <v>68</v>
      </c>
      <c r="D27" s="28" t="s">
        <v>80</v>
      </c>
      <c r="E27" s="28">
        <v>120</v>
      </c>
      <c r="F27" s="98">
        <v>9325809.7300000004</v>
      </c>
    </row>
    <row r="28" spans="1:8" ht="66" customHeight="1" thickBot="1" x14ac:dyDescent="0.3">
      <c r="A28" s="26" t="s">
        <v>81</v>
      </c>
      <c r="B28" s="27" t="s">
        <v>66</v>
      </c>
      <c r="C28" s="27" t="s">
        <v>68</v>
      </c>
      <c r="D28" s="28" t="s">
        <v>82</v>
      </c>
      <c r="E28" s="28"/>
      <c r="F28" s="29">
        <f>F29</f>
        <v>2057240</v>
      </c>
    </row>
    <row r="29" spans="1:8" ht="66.75" customHeight="1" thickBot="1" x14ac:dyDescent="0.3">
      <c r="A29" s="30" t="s">
        <v>83</v>
      </c>
      <c r="B29" s="27" t="s">
        <v>66</v>
      </c>
      <c r="C29" s="27" t="s">
        <v>68</v>
      </c>
      <c r="D29" s="28" t="s">
        <v>82</v>
      </c>
      <c r="E29" s="28">
        <v>200</v>
      </c>
      <c r="F29" s="29">
        <f>F30</f>
        <v>2057240</v>
      </c>
    </row>
    <row r="30" spans="1:8" ht="66.75" customHeight="1" thickBot="1" x14ac:dyDescent="0.3">
      <c r="A30" s="30" t="s">
        <v>84</v>
      </c>
      <c r="B30" s="27" t="s">
        <v>66</v>
      </c>
      <c r="C30" s="27" t="s">
        <v>68</v>
      </c>
      <c r="D30" s="28" t="s">
        <v>82</v>
      </c>
      <c r="E30" s="28">
        <v>240</v>
      </c>
      <c r="F30" s="98">
        <f>2557240-500000</f>
        <v>2057240</v>
      </c>
    </row>
    <row r="31" spans="1:8" ht="16.5" thickBot="1" x14ac:dyDescent="0.3">
      <c r="A31" s="30" t="s">
        <v>85</v>
      </c>
      <c r="B31" s="27" t="s">
        <v>66</v>
      </c>
      <c r="C31" s="27" t="s">
        <v>68</v>
      </c>
      <c r="D31" s="28" t="s">
        <v>86</v>
      </c>
      <c r="E31" s="28"/>
      <c r="F31" s="98">
        <f>F32</f>
        <v>326805</v>
      </c>
    </row>
    <row r="32" spans="1:8" ht="48" thickBot="1" x14ac:dyDescent="0.3">
      <c r="A32" s="30" t="s">
        <v>87</v>
      </c>
      <c r="B32" s="27" t="s">
        <v>66</v>
      </c>
      <c r="C32" s="27" t="s">
        <v>68</v>
      </c>
      <c r="D32" s="28" t="s">
        <v>88</v>
      </c>
      <c r="E32" s="28"/>
      <c r="F32" s="29">
        <f>F33+F36+F39+F42</f>
        <v>326805</v>
      </c>
    </row>
    <row r="33" spans="1:6" ht="98.25" customHeight="1" thickBot="1" x14ac:dyDescent="0.3">
      <c r="A33" s="30" t="s">
        <v>89</v>
      </c>
      <c r="B33" s="27" t="s">
        <v>66</v>
      </c>
      <c r="C33" s="27" t="s">
        <v>68</v>
      </c>
      <c r="D33" s="28" t="s">
        <v>90</v>
      </c>
      <c r="E33" s="28"/>
      <c r="F33" s="29">
        <f>F34</f>
        <v>70344</v>
      </c>
    </row>
    <row r="34" spans="1:6" ht="16.5" thickBot="1" x14ac:dyDescent="0.3">
      <c r="A34" s="30" t="s">
        <v>91</v>
      </c>
      <c r="B34" s="27" t="s">
        <v>66</v>
      </c>
      <c r="C34" s="27" t="s">
        <v>68</v>
      </c>
      <c r="D34" s="28" t="s">
        <v>90</v>
      </c>
      <c r="E34" s="28">
        <v>500</v>
      </c>
      <c r="F34" s="29">
        <f>F35</f>
        <v>70344</v>
      </c>
    </row>
    <row r="35" spans="1:6" ht="32.25" thickBot="1" x14ac:dyDescent="0.3">
      <c r="A35" s="30" t="s">
        <v>92</v>
      </c>
      <c r="B35" s="27" t="s">
        <v>66</v>
      </c>
      <c r="C35" s="27" t="s">
        <v>68</v>
      </c>
      <c r="D35" s="28" t="s">
        <v>90</v>
      </c>
      <c r="E35" s="28">
        <v>540</v>
      </c>
      <c r="F35" s="29">
        <v>70344</v>
      </c>
    </row>
    <row r="36" spans="1:6" ht="48" thickBot="1" x14ac:dyDescent="0.3">
      <c r="A36" s="30" t="s">
        <v>93</v>
      </c>
      <c r="B36" s="27" t="s">
        <v>66</v>
      </c>
      <c r="C36" s="27" t="s">
        <v>68</v>
      </c>
      <c r="D36" s="28" t="s">
        <v>94</v>
      </c>
      <c r="E36" s="28"/>
      <c r="F36" s="29">
        <f>F37</f>
        <v>70344</v>
      </c>
    </row>
    <row r="37" spans="1:6" ht="16.5" thickBot="1" x14ac:dyDescent="0.3">
      <c r="A37" s="30" t="s">
        <v>91</v>
      </c>
      <c r="B37" s="27" t="s">
        <v>66</v>
      </c>
      <c r="C37" s="27" t="s">
        <v>68</v>
      </c>
      <c r="D37" s="28" t="s">
        <v>94</v>
      </c>
      <c r="E37" s="28">
        <v>500</v>
      </c>
      <c r="F37" s="29">
        <f>F38</f>
        <v>70344</v>
      </c>
    </row>
    <row r="38" spans="1:6" ht="34.5" customHeight="1" thickBot="1" x14ac:dyDescent="0.3">
      <c r="A38" s="30" t="s">
        <v>92</v>
      </c>
      <c r="B38" s="27" t="s">
        <v>66</v>
      </c>
      <c r="C38" s="27" t="s">
        <v>68</v>
      </c>
      <c r="D38" s="28" t="s">
        <v>94</v>
      </c>
      <c r="E38" s="28">
        <v>540</v>
      </c>
      <c r="F38" s="29">
        <v>70344</v>
      </c>
    </row>
    <row r="39" spans="1:6" ht="48" thickBot="1" x14ac:dyDescent="0.3">
      <c r="A39" s="30" t="s">
        <v>95</v>
      </c>
      <c r="B39" s="27" t="s">
        <v>66</v>
      </c>
      <c r="C39" s="27" t="s">
        <v>68</v>
      </c>
      <c r="D39" s="28" t="s">
        <v>96</v>
      </c>
      <c r="E39" s="28"/>
      <c r="F39" s="29">
        <f>F40</f>
        <v>70344</v>
      </c>
    </row>
    <row r="40" spans="1:6" ht="16.5" thickBot="1" x14ac:dyDescent="0.3">
      <c r="A40" s="30" t="s">
        <v>91</v>
      </c>
      <c r="B40" s="27" t="s">
        <v>66</v>
      </c>
      <c r="C40" s="27" t="s">
        <v>68</v>
      </c>
      <c r="D40" s="28" t="s">
        <v>96</v>
      </c>
      <c r="E40" s="28">
        <v>500</v>
      </c>
      <c r="F40" s="29">
        <f>F41</f>
        <v>70344</v>
      </c>
    </row>
    <row r="41" spans="1:6" ht="36.75" customHeight="1" thickBot="1" x14ac:dyDescent="0.3">
      <c r="A41" s="30" t="s">
        <v>92</v>
      </c>
      <c r="B41" s="27" t="s">
        <v>66</v>
      </c>
      <c r="C41" s="27" t="s">
        <v>68</v>
      </c>
      <c r="D41" s="28" t="s">
        <v>96</v>
      </c>
      <c r="E41" s="28">
        <v>540</v>
      </c>
      <c r="F41" s="29">
        <v>70344</v>
      </c>
    </row>
    <row r="42" spans="1:6" ht="48" thickBot="1" x14ac:dyDescent="0.3">
      <c r="A42" s="30" t="s">
        <v>97</v>
      </c>
      <c r="B42" s="27" t="s">
        <v>66</v>
      </c>
      <c r="C42" s="27" t="s">
        <v>68</v>
      </c>
      <c r="D42" s="28" t="s">
        <v>98</v>
      </c>
      <c r="E42" s="28"/>
      <c r="F42" s="29">
        <f>F43</f>
        <v>115773</v>
      </c>
    </row>
    <row r="43" spans="1:6" ht="16.5" thickBot="1" x14ac:dyDescent="0.3">
      <c r="A43" s="30" t="s">
        <v>91</v>
      </c>
      <c r="B43" s="27" t="s">
        <v>66</v>
      </c>
      <c r="C43" s="27" t="s">
        <v>68</v>
      </c>
      <c r="D43" s="28" t="s">
        <v>98</v>
      </c>
      <c r="E43" s="28">
        <v>500</v>
      </c>
      <c r="F43" s="29">
        <f>F44</f>
        <v>115773</v>
      </c>
    </row>
    <row r="44" spans="1:6" ht="35.25" customHeight="1" thickBot="1" x14ac:dyDescent="0.3">
      <c r="A44" s="30" t="s">
        <v>92</v>
      </c>
      <c r="B44" s="27" t="s">
        <v>66</v>
      </c>
      <c r="C44" s="27" t="s">
        <v>68</v>
      </c>
      <c r="D44" s="28" t="s">
        <v>98</v>
      </c>
      <c r="E44" s="28">
        <v>540</v>
      </c>
      <c r="F44" s="29">
        <v>115773</v>
      </c>
    </row>
    <row r="45" spans="1:6" ht="95.25" thickBot="1" x14ac:dyDescent="0.3">
      <c r="A45" s="30" t="s">
        <v>99</v>
      </c>
      <c r="B45" s="27" t="s">
        <v>66</v>
      </c>
      <c r="C45" s="27" t="s">
        <v>100</v>
      </c>
      <c r="D45" s="23"/>
      <c r="E45" s="28"/>
      <c r="F45" s="98">
        <f>F46</f>
        <v>255622.97</v>
      </c>
    </row>
    <row r="46" spans="1:6" ht="16.5" thickBot="1" x14ac:dyDescent="0.3">
      <c r="A46" s="30" t="s">
        <v>101</v>
      </c>
      <c r="B46" s="27" t="s">
        <v>66</v>
      </c>
      <c r="C46" s="27" t="s">
        <v>100</v>
      </c>
      <c r="D46" s="28" t="s">
        <v>86</v>
      </c>
      <c r="E46" s="28"/>
      <c r="F46" s="29">
        <f>F47</f>
        <v>255622.97</v>
      </c>
    </row>
    <row r="47" spans="1:6" ht="18" customHeight="1" thickBot="1" x14ac:dyDescent="0.3">
      <c r="A47" s="30" t="s">
        <v>102</v>
      </c>
      <c r="B47" s="27" t="s">
        <v>66</v>
      </c>
      <c r="C47" s="27" t="s">
        <v>100</v>
      </c>
      <c r="D47" s="28" t="s">
        <v>103</v>
      </c>
      <c r="E47" s="28"/>
      <c r="F47" s="29">
        <f>F48+F50+F52</f>
        <v>255622.97</v>
      </c>
    </row>
    <row r="48" spans="1:6" ht="16.5" thickBot="1" x14ac:dyDescent="0.3">
      <c r="A48" s="30" t="s">
        <v>91</v>
      </c>
      <c r="B48" s="27" t="s">
        <v>66</v>
      </c>
      <c r="C48" s="27" t="s">
        <v>100</v>
      </c>
      <c r="D48" s="28" t="s">
        <v>104</v>
      </c>
      <c r="E48" s="28">
        <v>500</v>
      </c>
      <c r="F48" s="29">
        <f>F49</f>
        <v>72951</v>
      </c>
    </row>
    <row r="49" spans="1:6" ht="48" thickBot="1" x14ac:dyDescent="0.3">
      <c r="A49" s="30" t="s">
        <v>105</v>
      </c>
      <c r="B49" s="27" t="s">
        <v>66</v>
      </c>
      <c r="C49" s="27" t="s">
        <v>100</v>
      </c>
      <c r="D49" s="28" t="s">
        <v>104</v>
      </c>
      <c r="E49" s="28">
        <v>540</v>
      </c>
      <c r="F49" s="29">
        <v>72951</v>
      </c>
    </row>
    <row r="50" spans="1:6" ht="16.5" thickBot="1" x14ac:dyDescent="0.3">
      <c r="A50" s="30" t="s">
        <v>91</v>
      </c>
      <c r="B50" s="27" t="s">
        <v>66</v>
      </c>
      <c r="C50" s="27" t="s">
        <v>100</v>
      </c>
      <c r="D50" s="28" t="s">
        <v>106</v>
      </c>
      <c r="E50" s="28">
        <v>500</v>
      </c>
      <c r="F50" s="29">
        <f>F51</f>
        <v>45305.97</v>
      </c>
    </row>
    <row r="51" spans="1:6" ht="33" customHeight="1" thickBot="1" x14ac:dyDescent="0.3">
      <c r="A51" s="30" t="s">
        <v>107</v>
      </c>
      <c r="B51" s="27" t="s">
        <v>66</v>
      </c>
      <c r="C51" s="27" t="s">
        <v>100</v>
      </c>
      <c r="D51" s="28" t="s">
        <v>106</v>
      </c>
      <c r="E51" s="28">
        <v>540</v>
      </c>
      <c r="F51" s="29">
        <v>45305.97</v>
      </c>
    </row>
    <row r="52" spans="1:6" s="59" customFormat="1" ht="17.25" customHeight="1" thickBot="1" x14ac:dyDescent="0.3">
      <c r="A52" s="112" t="s">
        <v>91</v>
      </c>
      <c r="B52" s="27" t="s">
        <v>66</v>
      </c>
      <c r="C52" s="27" t="s">
        <v>100</v>
      </c>
      <c r="D52" s="28" t="s">
        <v>338</v>
      </c>
      <c r="E52" s="28">
        <v>500</v>
      </c>
      <c r="F52" s="29">
        <f>F53</f>
        <v>137366</v>
      </c>
    </row>
    <row r="53" spans="1:6" s="59" customFormat="1" ht="109.5" customHeight="1" thickBot="1" x14ac:dyDescent="0.3">
      <c r="A53" s="112" t="s">
        <v>337</v>
      </c>
      <c r="B53" s="27" t="s">
        <v>66</v>
      </c>
      <c r="C53" s="27" t="s">
        <v>100</v>
      </c>
      <c r="D53" s="28" t="s">
        <v>338</v>
      </c>
      <c r="E53" s="28">
        <v>540</v>
      </c>
      <c r="F53" s="29">
        <v>137366</v>
      </c>
    </row>
    <row r="54" spans="1:6" ht="16.5" thickBot="1" x14ac:dyDescent="0.3">
      <c r="A54" s="30" t="s">
        <v>108</v>
      </c>
      <c r="B54" s="27" t="s">
        <v>66</v>
      </c>
      <c r="C54" s="27">
        <v>11</v>
      </c>
      <c r="D54" s="28"/>
      <c r="E54" s="28"/>
      <c r="F54" s="98">
        <f>F55</f>
        <v>20000</v>
      </c>
    </row>
    <row r="55" spans="1:6" ht="32.25" thickBot="1" x14ac:dyDescent="0.3">
      <c r="A55" s="30" t="s">
        <v>109</v>
      </c>
      <c r="B55" s="27" t="s">
        <v>66</v>
      </c>
      <c r="C55" s="27">
        <v>11</v>
      </c>
      <c r="D55" s="28" t="s">
        <v>110</v>
      </c>
      <c r="E55" s="28"/>
      <c r="F55" s="29">
        <f>F56</f>
        <v>20000</v>
      </c>
    </row>
    <row r="56" spans="1:6" ht="24" customHeight="1" thickBot="1" x14ac:dyDescent="0.3">
      <c r="A56" s="30" t="s">
        <v>111</v>
      </c>
      <c r="B56" s="27" t="s">
        <v>66</v>
      </c>
      <c r="C56" s="27">
        <v>11</v>
      </c>
      <c r="D56" s="28" t="s">
        <v>112</v>
      </c>
      <c r="E56" s="28">
        <v>800</v>
      </c>
      <c r="F56" s="29">
        <f>F57</f>
        <v>20000</v>
      </c>
    </row>
    <row r="57" spans="1:6" ht="16.5" thickBot="1" x14ac:dyDescent="0.3">
      <c r="A57" s="30" t="s">
        <v>113</v>
      </c>
      <c r="B57" s="27" t="s">
        <v>66</v>
      </c>
      <c r="C57" s="27">
        <v>11</v>
      </c>
      <c r="D57" s="28" t="s">
        <v>112</v>
      </c>
      <c r="E57" s="28">
        <v>870</v>
      </c>
      <c r="F57" s="29">
        <v>20000</v>
      </c>
    </row>
    <row r="58" spans="1:6" ht="34.5" customHeight="1" thickBot="1" x14ac:dyDescent="0.3">
      <c r="A58" s="30" t="s">
        <v>114</v>
      </c>
      <c r="B58" s="27" t="s">
        <v>66</v>
      </c>
      <c r="C58" s="27">
        <v>13</v>
      </c>
      <c r="D58" s="28"/>
      <c r="E58" s="28"/>
      <c r="F58" s="98">
        <f>F59</f>
        <v>5949896.5099999998</v>
      </c>
    </row>
    <row r="59" spans="1:6" ht="16.5" thickBot="1" x14ac:dyDescent="0.3">
      <c r="A59" s="30" t="s">
        <v>85</v>
      </c>
      <c r="B59" s="27" t="s">
        <v>66</v>
      </c>
      <c r="C59" s="27">
        <v>13</v>
      </c>
      <c r="D59" s="28" t="s">
        <v>86</v>
      </c>
      <c r="E59" s="28"/>
      <c r="F59" s="29">
        <f>F60</f>
        <v>5949896.5099999998</v>
      </c>
    </row>
    <row r="60" spans="1:6" ht="52.5" customHeight="1" thickBot="1" x14ac:dyDescent="0.3">
      <c r="A60" s="30" t="s">
        <v>87</v>
      </c>
      <c r="B60" s="27" t="s">
        <v>66</v>
      </c>
      <c r="C60" s="27">
        <v>13</v>
      </c>
      <c r="D60" s="28" t="s">
        <v>103</v>
      </c>
      <c r="E60" s="28"/>
      <c r="F60" s="29">
        <f>F61+F63+F67</f>
        <v>5949896.5099999998</v>
      </c>
    </row>
    <row r="61" spans="1:6" ht="51.75" customHeight="1" thickBot="1" x14ac:dyDescent="0.3">
      <c r="A61" s="30" t="s">
        <v>115</v>
      </c>
      <c r="B61" s="27" t="s">
        <v>66</v>
      </c>
      <c r="C61" s="27">
        <v>13</v>
      </c>
      <c r="D61" s="28" t="s">
        <v>116</v>
      </c>
      <c r="E61" s="28">
        <v>200</v>
      </c>
      <c r="F61" s="29">
        <f>F62</f>
        <v>200000</v>
      </c>
    </row>
    <row r="62" spans="1:6" ht="63.75" thickBot="1" x14ac:dyDescent="0.3">
      <c r="A62" s="30" t="s">
        <v>84</v>
      </c>
      <c r="B62" s="27" t="s">
        <v>66</v>
      </c>
      <c r="C62" s="27">
        <v>13</v>
      </c>
      <c r="D62" s="28" t="s">
        <v>116</v>
      </c>
      <c r="E62" s="28">
        <v>240</v>
      </c>
      <c r="F62" s="98">
        <v>200000</v>
      </c>
    </row>
    <row r="63" spans="1:6" ht="16.5" thickBot="1" x14ac:dyDescent="0.3">
      <c r="A63" s="30" t="s">
        <v>117</v>
      </c>
      <c r="B63" s="27" t="s">
        <v>66</v>
      </c>
      <c r="C63" s="27">
        <v>13</v>
      </c>
      <c r="D63" s="28" t="s">
        <v>118</v>
      </c>
      <c r="E63" s="28"/>
      <c r="F63" s="29">
        <f>F64</f>
        <v>5689896.5099999998</v>
      </c>
    </row>
    <row r="64" spans="1:6" ht="24" customHeight="1" thickBot="1" x14ac:dyDescent="0.3">
      <c r="A64" s="7" t="s">
        <v>111</v>
      </c>
      <c r="B64" s="27" t="s">
        <v>66</v>
      </c>
      <c r="C64" s="27">
        <v>13</v>
      </c>
      <c r="D64" s="28" t="s">
        <v>118</v>
      </c>
      <c r="E64" s="28">
        <v>800</v>
      </c>
      <c r="F64" s="29">
        <f>F65+F66</f>
        <v>5689896.5099999998</v>
      </c>
    </row>
    <row r="65" spans="1:6" ht="16.5" thickBot="1" x14ac:dyDescent="0.3">
      <c r="A65" s="30" t="s">
        <v>119</v>
      </c>
      <c r="B65" s="27" t="s">
        <v>66</v>
      </c>
      <c r="C65" s="27">
        <v>13</v>
      </c>
      <c r="D65" s="28" t="s">
        <v>118</v>
      </c>
      <c r="E65" s="28">
        <v>830</v>
      </c>
      <c r="F65" s="98">
        <f>560000+4000000+1107696.51</f>
        <v>5667696.5099999998</v>
      </c>
    </row>
    <row r="66" spans="1:6" ht="32.25" thickBot="1" x14ac:dyDescent="0.3">
      <c r="A66" s="7" t="s">
        <v>120</v>
      </c>
      <c r="B66" s="27" t="s">
        <v>66</v>
      </c>
      <c r="C66" s="27">
        <v>13</v>
      </c>
      <c r="D66" s="28" t="s">
        <v>118</v>
      </c>
      <c r="E66" s="28">
        <v>850</v>
      </c>
      <c r="F66" s="98">
        <v>22200</v>
      </c>
    </row>
    <row r="67" spans="1:6" ht="99.75" customHeight="1" thickBot="1" x14ac:dyDescent="0.3">
      <c r="A67" s="30" t="s">
        <v>121</v>
      </c>
      <c r="B67" s="27" t="s">
        <v>66</v>
      </c>
      <c r="C67" s="27">
        <v>13</v>
      </c>
      <c r="D67" s="24" t="s">
        <v>122</v>
      </c>
      <c r="E67" s="28"/>
      <c r="F67" s="29">
        <f>F68</f>
        <v>60000</v>
      </c>
    </row>
    <row r="68" spans="1:6" ht="32.25" thickBot="1" x14ac:dyDescent="0.3">
      <c r="A68" s="7" t="s">
        <v>123</v>
      </c>
      <c r="B68" s="27" t="s">
        <v>66</v>
      </c>
      <c r="C68" s="27">
        <v>13</v>
      </c>
      <c r="D68" s="24" t="s">
        <v>122</v>
      </c>
      <c r="E68" s="28">
        <v>300</v>
      </c>
      <c r="F68" s="98">
        <f>F69</f>
        <v>60000</v>
      </c>
    </row>
    <row r="69" spans="1:6" ht="16.5" thickBot="1" x14ac:dyDescent="0.3">
      <c r="A69" s="30" t="s">
        <v>124</v>
      </c>
      <c r="B69" s="27" t="s">
        <v>66</v>
      </c>
      <c r="C69" s="27">
        <v>13</v>
      </c>
      <c r="D69" s="24" t="s">
        <v>122</v>
      </c>
      <c r="E69" s="28">
        <v>360</v>
      </c>
      <c r="F69" s="29">
        <v>60000</v>
      </c>
    </row>
    <row r="70" spans="1:6" ht="16.5" thickBot="1" x14ac:dyDescent="0.3">
      <c r="A70" s="31" t="s">
        <v>125</v>
      </c>
      <c r="B70" s="19" t="s">
        <v>126</v>
      </c>
      <c r="C70" s="19"/>
      <c r="D70" s="20"/>
      <c r="E70" s="20"/>
      <c r="F70" s="106">
        <f>F71</f>
        <v>495978.58</v>
      </c>
    </row>
    <row r="71" spans="1:6" ht="32.25" thickBot="1" x14ac:dyDescent="0.3">
      <c r="A71" s="30" t="s">
        <v>127</v>
      </c>
      <c r="B71" s="27" t="s">
        <v>126</v>
      </c>
      <c r="C71" s="27" t="s">
        <v>128</v>
      </c>
      <c r="D71" s="28"/>
      <c r="E71" s="28"/>
      <c r="F71" s="29">
        <f>F72</f>
        <v>495978.58</v>
      </c>
    </row>
    <row r="72" spans="1:6" ht="16.5" thickBot="1" x14ac:dyDescent="0.3">
      <c r="A72" s="7" t="s">
        <v>85</v>
      </c>
      <c r="B72" s="27" t="s">
        <v>126</v>
      </c>
      <c r="C72" s="27" t="s">
        <v>128</v>
      </c>
      <c r="D72" s="28" t="s">
        <v>86</v>
      </c>
      <c r="E72" s="28"/>
      <c r="F72" s="29">
        <f>F73</f>
        <v>495978.58</v>
      </c>
    </row>
    <row r="73" spans="1:6" ht="48" customHeight="1" thickBot="1" x14ac:dyDescent="0.3">
      <c r="A73" s="30" t="s">
        <v>129</v>
      </c>
      <c r="B73" s="27" t="s">
        <v>126</v>
      </c>
      <c r="C73" s="27" t="s">
        <v>128</v>
      </c>
      <c r="D73" s="28" t="s">
        <v>103</v>
      </c>
      <c r="E73" s="28"/>
      <c r="F73" s="29">
        <f>F74</f>
        <v>495978.58</v>
      </c>
    </row>
    <row r="74" spans="1:6" ht="115.5" customHeight="1" thickBot="1" x14ac:dyDescent="0.3">
      <c r="A74" s="30" t="s">
        <v>130</v>
      </c>
      <c r="B74" s="27" t="s">
        <v>126</v>
      </c>
      <c r="C74" s="27" t="s">
        <v>128</v>
      </c>
      <c r="D74" s="28" t="s">
        <v>131</v>
      </c>
      <c r="E74" s="28"/>
      <c r="F74" s="29">
        <f>F75+F77</f>
        <v>495978.58</v>
      </c>
    </row>
    <row r="75" spans="1:6" ht="142.5" customHeight="1" thickBot="1" x14ac:dyDescent="0.3">
      <c r="A75" s="30" t="s">
        <v>75</v>
      </c>
      <c r="B75" s="27" t="s">
        <v>126</v>
      </c>
      <c r="C75" s="27" t="s">
        <v>128</v>
      </c>
      <c r="D75" s="28" t="s">
        <v>131</v>
      </c>
      <c r="E75" s="28">
        <v>100</v>
      </c>
      <c r="F75" s="29">
        <f>F76</f>
        <v>492978.58</v>
      </c>
    </row>
    <row r="76" spans="1:6" ht="48" thickBot="1" x14ac:dyDescent="0.3">
      <c r="A76" s="30" t="s">
        <v>76</v>
      </c>
      <c r="B76" s="27" t="s">
        <v>126</v>
      </c>
      <c r="C76" s="27" t="s">
        <v>128</v>
      </c>
      <c r="D76" s="28" t="s">
        <v>131</v>
      </c>
      <c r="E76" s="28">
        <v>120</v>
      </c>
      <c r="F76" s="29">
        <v>492978.58</v>
      </c>
    </row>
    <row r="77" spans="1:6" ht="63.75" thickBot="1" x14ac:dyDescent="0.3">
      <c r="A77" s="7" t="s">
        <v>83</v>
      </c>
      <c r="B77" s="27" t="s">
        <v>126</v>
      </c>
      <c r="C77" s="27" t="s">
        <v>128</v>
      </c>
      <c r="D77" s="28" t="s">
        <v>131</v>
      </c>
      <c r="E77" s="28">
        <v>200</v>
      </c>
      <c r="F77" s="29">
        <f>F78</f>
        <v>3000</v>
      </c>
    </row>
    <row r="78" spans="1:6" ht="64.5" customHeight="1" thickBot="1" x14ac:dyDescent="0.3">
      <c r="A78" s="30" t="s">
        <v>84</v>
      </c>
      <c r="B78" s="27" t="s">
        <v>126</v>
      </c>
      <c r="C78" s="27" t="s">
        <v>128</v>
      </c>
      <c r="D78" s="28" t="s">
        <v>131</v>
      </c>
      <c r="E78" s="28">
        <v>240</v>
      </c>
      <c r="F78" s="29">
        <v>3000</v>
      </c>
    </row>
    <row r="79" spans="1:6" ht="51" customHeight="1" thickBot="1" x14ac:dyDescent="0.3">
      <c r="A79" s="18" t="s">
        <v>132</v>
      </c>
      <c r="B79" s="19" t="s">
        <v>128</v>
      </c>
      <c r="C79" s="19"/>
      <c r="D79" s="20"/>
      <c r="E79" s="20"/>
      <c r="F79" s="106">
        <f t="shared" ref="F79:F84" si="0">F80</f>
        <v>133469</v>
      </c>
    </row>
    <row r="80" spans="1:6" ht="80.25" customHeight="1" thickBot="1" x14ac:dyDescent="0.3">
      <c r="A80" s="30" t="s">
        <v>133</v>
      </c>
      <c r="B80" s="27" t="s">
        <v>128</v>
      </c>
      <c r="C80" s="27">
        <v>10</v>
      </c>
      <c r="D80" s="28"/>
      <c r="E80" s="28"/>
      <c r="F80" s="29">
        <f t="shared" si="0"/>
        <v>133469</v>
      </c>
    </row>
    <row r="81" spans="1:6" ht="16.5" thickBot="1" x14ac:dyDescent="0.3">
      <c r="A81" s="7" t="s">
        <v>85</v>
      </c>
      <c r="B81" s="27" t="s">
        <v>128</v>
      </c>
      <c r="C81" s="27">
        <v>10</v>
      </c>
      <c r="D81" s="28" t="s">
        <v>86</v>
      </c>
      <c r="E81" s="28"/>
      <c r="F81" s="29">
        <f t="shared" si="0"/>
        <v>133469</v>
      </c>
    </row>
    <row r="82" spans="1:6" ht="48" thickBot="1" x14ac:dyDescent="0.3">
      <c r="A82" s="30" t="s">
        <v>129</v>
      </c>
      <c r="B82" s="27" t="s">
        <v>128</v>
      </c>
      <c r="C82" s="27">
        <v>10</v>
      </c>
      <c r="D82" s="28" t="s">
        <v>103</v>
      </c>
      <c r="E82" s="28"/>
      <c r="F82" s="29">
        <f t="shared" si="0"/>
        <v>133469</v>
      </c>
    </row>
    <row r="83" spans="1:6" ht="95.25" thickBot="1" x14ac:dyDescent="0.3">
      <c r="A83" s="7" t="s">
        <v>134</v>
      </c>
      <c r="B83" s="27" t="s">
        <v>128</v>
      </c>
      <c r="C83" s="27">
        <v>10</v>
      </c>
      <c r="D83" s="28" t="s">
        <v>135</v>
      </c>
      <c r="E83" s="28"/>
      <c r="F83" s="29">
        <f t="shared" si="0"/>
        <v>133469</v>
      </c>
    </row>
    <row r="84" spans="1:6" ht="16.5" thickBot="1" x14ac:dyDescent="0.3">
      <c r="A84" s="30" t="s">
        <v>91</v>
      </c>
      <c r="B84" s="27" t="s">
        <v>128</v>
      </c>
      <c r="C84" s="27">
        <v>10</v>
      </c>
      <c r="D84" s="28" t="s">
        <v>135</v>
      </c>
      <c r="E84" s="28">
        <v>500</v>
      </c>
      <c r="F84" s="29">
        <f t="shared" si="0"/>
        <v>133469</v>
      </c>
    </row>
    <row r="85" spans="1:6" ht="32.25" thickBot="1" x14ac:dyDescent="0.3">
      <c r="A85" s="7" t="s">
        <v>92</v>
      </c>
      <c r="B85" s="27" t="s">
        <v>128</v>
      </c>
      <c r="C85" s="27">
        <v>10</v>
      </c>
      <c r="D85" s="28" t="s">
        <v>135</v>
      </c>
      <c r="E85" s="28">
        <v>540</v>
      </c>
      <c r="F85" s="29">
        <v>133469</v>
      </c>
    </row>
    <row r="86" spans="1:6" ht="16.5" thickBot="1" x14ac:dyDescent="0.3">
      <c r="A86" s="18" t="s">
        <v>136</v>
      </c>
      <c r="B86" s="19" t="s">
        <v>68</v>
      </c>
      <c r="C86" s="19"/>
      <c r="D86" s="20"/>
      <c r="E86" s="20"/>
      <c r="F86" s="106">
        <f>F87+F112+F118</f>
        <v>2900000</v>
      </c>
    </row>
    <row r="87" spans="1:6" ht="32.25" thickBot="1" x14ac:dyDescent="0.3">
      <c r="A87" s="7" t="s">
        <v>137</v>
      </c>
      <c r="B87" s="27" t="s">
        <v>68</v>
      </c>
      <c r="C87" s="27" t="s">
        <v>138</v>
      </c>
      <c r="D87" s="28"/>
      <c r="E87" s="28"/>
      <c r="F87" s="102">
        <f>F88+F103</f>
        <v>2300000</v>
      </c>
    </row>
    <row r="88" spans="1:6" ht="99.75" customHeight="1" thickBot="1" x14ac:dyDescent="0.3">
      <c r="A88" s="30" t="s">
        <v>410</v>
      </c>
      <c r="B88" s="27" t="s">
        <v>68</v>
      </c>
      <c r="C88" s="27" t="s">
        <v>138</v>
      </c>
      <c r="D88" s="28" t="s">
        <v>139</v>
      </c>
      <c r="E88" s="28"/>
      <c r="F88" s="102">
        <f>F89</f>
        <v>2300000</v>
      </c>
    </row>
    <row r="89" spans="1:6" ht="32.25" thickBot="1" x14ac:dyDescent="0.3">
      <c r="A89" s="7" t="s">
        <v>140</v>
      </c>
      <c r="B89" s="27" t="s">
        <v>68</v>
      </c>
      <c r="C89" s="27" t="s">
        <v>138</v>
      </c>
      <c r="D89" s="28" t="s">
        <v>141</v>
      </c>
      <c r="E89" s="28"/>
      <c r="F89" s="102">
        <f>F90+F95+F99</f>
        <v>2300000</v>
      </c>
    </row>
    <row r="90" spans="1:6" ht="63.75" thickBot="1" x14ac:dyDescent="0.3">
      <c r="A90" s="39" t="s">
        <v>142</v>
      </c>
      <c r="B90" s="33" t="s">
        <v>68</v>
      </c>
      <c r="C90" s="33" t="s">
        <v>138</v>
      </c>
      <c r="D90" s="34" t="s">
        <v>143</v>
      </c>
      <c r="E90" s="34"/>
      <c r="F90" s="103">
        <f>F91</f>
        <v>1500000</v>
      </c>
    </row>
    <row r="91" spans="1:6" ht="31.5" customHeight="1" x14ac:dyDescent="0.25">
      <c r="A91" s="272" t="s">
        <v>207</v>
      </c>
      <c r="B91" s="276" t="s">
        <v>68</v>
      </c>
      <c r="C91" s="276" t="s">
        <v>138</v>
      </c>
      <c r="D91" s="278" t="s">
        <v>144</v>
      </c>
      <c r="E91" s="278"/>
      <c r="F91" s="280">
        <f>F93</f>
        <v>1500000</v>
      </c>
    </row>
    <row r="92" spans="1:6" ht="0.75" customHeight="1" thickBot="1" x14ac:dyDescent="0.3">
      <c r="A92" s="273"/>
      <c r="B92" s="277"/>
      <c r="C92" s="277"/>
      <c r="D92" s="279"/>
      <c r="E92" s="279"/>
      <c r="F92" s="281"/>
    </row>
    <row r="93" spans="1:6" ht="63.75" thickBot="1" x14ac:dyDescent="0.3">
      <c r="A93" s="36" t="s">
        <v>83</v>
      </c>
      <c r="B93" s="37" t="s">
        <v>68</v>
      </c>
      <c r="C93" s="37" t="s">
        <v>138</v>
      </c>
      <c r="D93" s="38" t="s">
        <v>144</v>
      </c>
      <c r="E93" s="38">
        <v>200</v>
      </c>
      <c r="F93" s="100">
        <f>F94</f>
        <v>1500000</v>
      </c>
    </row>
    <row r="94" spans="1:6" ht="63.75" thickBot="1" x14ac:dyDescent="0.3">
      <c r="A94" s="30" t="s">
        <v>84</v>
      </c>
      <c r="B94" s="27" t="s">
        <v>68</v>
      </c>
      <c r="C94" s="27" t="s">
        <v>138</v>
      </c>
      <c r="D94" s="28" t="s">
        <v>144</v>
      </c>
      <c r="E94" s="28">
        <v>240</v>
      </c>
      <c r="F94" s="98">
        <v>1500000</v>
      </c>
    </row>
    <row r="95" spans="1:6" ht="48" thickBot="1" x14ac:dyDescent="0.3">
      <c r="A95" s="7" t="s">
        <v>145</v>
      </c>
      <c r="B95" s="27" t="s">
        <v>68</v>
      </c>
      <c r="C95" s="27" t="s">
        <v>138</v>
      </c>
      <c r="D95" s="28" t="s">
        <v>148</v>
      </c>
      <c r="E95" s="28"/>
      <c r="F95" s="104">
        <f>F96</f>
        <v>500000</v>
      </c>
    </row>
    <row r="96" spans="1:6" ht="32.25" thickBot="1" x14ac:dyDescent="0.3">
      <c r="A96" s="30" t="s">
        <v>147</v>
      </c>
      <c r="B96" s="27" t="s">
        <v>68</v>
      </c>
      <c r="C96" s="27" t="s">
        <v>138</v>
      </c>
      <c r="D96" s="28" t="s">
        <v>150</v>
      </c>
      <c r="E96" s="28"/>
      <c r="F96" s="3">
        <f>F97</f>
        <v>500000</v>
      </c>
    </row>
    <row r="97" spans="1:16" ht="63.75" thickBot="1" x14ac:dyDescent="0.3">
      <c r="A97" s="7" t="s">
        <v>83</v>
      </c>
      <c r="B97" s="27" t="s">
        <v>68</v>
      </c>
      <c r="C97" s="27" t="s">
        <v>138</v>
      </c>
      <c r="D97" s="28" t="s">
        <v>150</v>
      </c>
      <c r="E97" s="28">
        <v>200</v>
      </c>
      <c r="F97" s="3">
        <f>F98</f>
        <v>500000</v>
      </c>
    </row>
    <row r="98" spans="1:16" ht="63.75" thickBot="1" x14ac:dyDescent="0.3">
      <c r="A98" s="30" t="s">
        <v>84</v>
      </c>
      <c r="B98" s="27" t="s">
        <v>68</v>
      </c>
      <c r="C98" s="27" t="s">
        <v>138</v>
      </c>
      <c r="D98" s="28" t="s">
        <v>150</v>
      </c>
      <c r="E98" s="28">
        <v>240</v>
      </c>
      <c r="F98" s="3">
        <v>500000</v>
      </c>
    </row>
    <row r="99" spans="1:16" ht="63.75" thickBot="1" x14ac:dyDescent="0.3">
      <c r="A99" s="230" t="s">
        <v>420</v>
      </c>
      <c r="B99" s="27" t="s">
        <v>68</v>
      </c>
      <c r="C99" s="27" t="s">
        <v>138</v>
      </c>
      <c r="D99" s="231" t="s">
        <v>146</v>
      </c>
      <c r="E99" s="28"/>
      <c r="F99" s="104">
        <f>F100</f>
        <v>300000</v>
      </c>
    </row>
    <row r="100" spans="1:16" ht="77.25" customHeight="1" thickBot="1" x14ac:dyDescent="0.3">
      <c r="A100" s="30" t="s">
        <v>149</v>
      </c>
      <c r="B100" s="27" t="s">
        <v>68</v>
      </c>
      <c r="C100" s="27" t="s">
        <v>138</v>
      </c>
      <c r="D100" s="231" t="s">
        <v>419</v>
      </c>
      <c r="E100" s="28"/>
      <c r="F100" s="3">
        <f>F101</f>
        <v>300000</v>
      </c>
    </row>
    <row r="101" spans="1:16" ht="63.75" thickBot="1" x14ac:dyDescent="0.3">
      <c r="A101" s="7" t="s">
        <v>83</v>
      </c>
      <c r="B101" s="27" t="s">
        <v>68</v>
      </c>
      <c r="C101" s="27" t="s">
        <v>138</v>
      </c>
      <c r="D101" s="231" t="s">
        <v>419</v>
      </c>
      <c r="E101" s="28">
        <v>200</v>
      </c>
      <c r="F101" s="3">
        <f>F102</f>
        <v>300000</v>
      </c>
    </row>
    <row r="102" spans="1:16" ht="63.75" thickBot="1" x14ac:dyDescent="0.3">
      <c r="A102" s="30" t="s">
        <v>84</v>
      </c>
      <c r="B102" s="27" t="s">
        <v>68</v>
      </c>
      <c r="C102" s="27" t="s">
        <v>138</v>
      </c>
      <c r="D102" s="231" t="s">
        <v>419</v>
      </c>
      <c r="E102" s="28">
        <v>240</v>
      </c>
      <c r="F102" s="3">
        <v>300000</v>
      </c>
    </row>
    <row r="103" spans="1:16" s="59" customFormat="1" ht="111" thickBot="1" x14ac:dyDescent="0.3">
      <c r="A103" s="101" t="s">
        <v>277</v>
      </c>
      <c r="B103" s="27" t="s">
        <v>68</v>
      </c>
      <c r="C103" s="27" t="s">
        <v>138</v>
      </c>
      <c r="D103" s="28" t="s">
        <v>279</v>
      </c>
      <c r="E103" s="28"/>
      <c r="F103" s="104">
        <f>F104</f>
        <v>0</v>
      </c>
    </row>
    <row r="104" spans="1:16" s="59" customFormat="1" ht="32.25" thickBot="1" x14ac:dyDescent="0.3">
      <c r="A104" s="101" t="s">
        <v>140</v>
      </c>
      <c r="B104" s="27" t="s">
        <v>68</v>
      </c>
      <c r="C104" s="27" t="s">
        <v>138</v>
      </c>
      <c r="D104" s="28" t="s">
        <v>280</v>
      </c>
      <c r="E104" s="28"/>
      <c r="F104" s="3">
        <f>F105</f>
        <v>0</v>
      </c>
    </row>
    <row r="105" spans="1:16" s="59" customFormat="1" ht="126.75" thickBot="1" x14ac:dyDescent="0.3">
      <c r="A105" s="101" t="s">
        <v>278</v>
      </c>
      <c r="B105" s="27" t="s">
        <v>68</v>
      </c>
      <c r="C105" s="27" t="s">
        <v>138</v>
      </c>
      <c r="D105" s="28" t="s">
        <v>281</v>
      </c>
      <c r="E105" s="28"/>
      <c r="F105" s="3">
        <f>F106+F109</f>
        <v>0</v>
      </c>
    </row>
    <row r="106" spans="1:16" s="59" customFormat="1" ht="111" thickBot="1" x14ac:dyDescent="0.3">
      <c r="A106" s="99" t="s">
        <v>273</v>
      </c>
      <c r="B106" s="27" t="s">
        <v>68</v>
      </c>
      <c r="C106" s="27" t="s">
        <v>138</v>
      </c>
      <c r="D106" s="28" t="s">
        <v>272</v>
      </c>
      <c r="E106" s="28"/>
      <c r="F106" s="3">
        <f>F107</f>
        <v>0</v>
      </c>
      <c r="P106" s="59" t="s">
        <v>274</v>
      </c>
    </row>
    <row r="107" spans="1:16" s="59" customFormat="1" ht="63.75" thickBot="1" x14ac:dyDescent="0.3">
      <c r="A107" s="99" t="s">
        <v>83</v>
      </c>
      <c r="B107" s="27" t="s">
        <v>68</v>
      </c>
      <c r="C107" s="27" t="s">
        <v>138</v>
      </c>
      <c r="D107" s="28" t="s">
        <v>272</v>
      </c>
      <c r="E107" s="28">
        <v>200</v>
      </c>
      <c r="F107" s="3">
        <f>F108</f>
        <v>0</v>
      </c>
    </row>
    <row r="108" spans="1:16" s="59" customFormat="1" ht="63.75" thickBot="1" x14ac:dyDescent="0.3">
      <c r="A108" s="99" t="s">
        <v>84</v>
      </c>
      <c r="B108" s="27" t="s">
        <v>68</v>
      </c>
      <c r="C108" s="27" t="s">
        <v>138</v>
      </c>
      <c r="D108" s="28" t="s">
        <v>272</v>
      </c>
      <c r="E108" s="28">
        <v>240</v>
      </c>
      <c r="F108" s="3"/>
    </row>
    <row r="109" spans="1:16" s="59" customFormat="1" ht="48" thickBot="1" x14ac:dyDescent="0.3">
      <c r="A109" s="99" t="s">
        <v>275</v>
      </c>
      <c r="B109" s="27" t="s">
        <v>68</v>
      </c>
      <c r="C109" s="27" t="s">
        <v>138</v>
      </c>
      <c r="D109" s="28" t="s">
        <v>276</v>
      </c>
      <c r="E109" s="28"/>
      <c r="F109" s="3">
        <f>F110</f>
        <v>0</v>
      </c>
    </row>
    <row r="110" spans="1:16" s="59" customFormat="1" ht="63.75" thickBot="1" x14ac:dyDescent="0.3">
      <c r="A110" s="99" t="s">
        <v>83</v>
      </c>
      <c r="B110" s="27" t="s">
        <v>68</v>
      </c>
      <c r="C110" s="27" t="s">
        <v>138</v>
      </c>
      <c r="D110" s="28" t="s">
        <v>276</v>
      </c>
      <c r="E110" s="28">
        <v>200</v>
      </c>
      <c r="F110" s="3">
        <f>F111</f>
        <v>0</v>
      </c>
    </row>
    <row r="111" spans="1:16" s="59" customFormat="1" ht="63.75" thickBot="1" x14ac:dyDescent="0.3">
      <c r="A111" s="99" t="s">
        <v>84</v>
      </c>
      <c r="B111" s="27" t="s">
        <v>68</v>
      </c>
      <c r="C111" s="27" t="s">
        <v>138</v>
      </c>
      <c r="D111" s="28" t="s">
        <v>276</v>
      </c>
      <c r="E111" s="28">
        <v>240</v>
      </c>
      <c r="F111" s="3"/>
    </row>
    <row r="112" spans="1:16" ht="16.5" thickBot="1" x14ac:dyDescent="0.3">
      <c r="A112" s="7" t="s">
        <v>151</v>
      </c>
      <c r="B112" s="27" t="s">
        <v>68</v>
      </c>
      <c r="C112" s="27">
        <v>10</v>
      </c>
      <c r="D112" s="28"/>
      <c r="E112" s="28"/>
      <c r="F112" s="3">
        <f>F113</f>
        <v>100000</v>
      </c>
    </row>
    <row r="113" spans="1:6" ht="16.5" thickBot="1" x14ac:dyDescent="0.3">
      <c r="A113" s="30" t="s">
        <v>85</v>
      </c>
      <c r="B113" s="27" t="s">
        <v>68</v>
      </c>
      <c r="C113" s="27">
        <v>10</v>
      </c>
      <c r="D113" s="28" t="s">
        <v>86</v>
      </c>
      <c r="E113" s="28"/>
      <c r="F113" s="3">
        <f>F114</f>
        <v>100000</v>
      </c>
    </row>
    <row r="114" spans="1:6" ht="48" thickBot="1" x14ac:dyDescent="0.3">
      <c r="A114" s="7" t="s">
        <v>152</v>
      </c>
      <c r="B114" s="27" t="s">
        <v>68</v>
      </c>
      <c r="C114" s="27">
        <v>10</v>
      </c>
      <c r="D114" s="28" t="s">
        <v>103</v>
      </c>
      <c r="E114" s="28"/>
      <c r="F114" s="3">
        <f>F115</f>
        <v>100000</v>
      </c>
    </row>
    <row r="115" spans="1:6" ht="113.25" customHeight="1" thickBot="1" x14ac:dyDescent="0.3">
      <c r="A115" s="30" t="s">
        <v>153</v>
      </c>
      <c r="B115" s="27" t="s">
        <v>68</v>
      </c>
      <c r="C115" s="27">
        <v>10</v>
      </c>
      <c r="D115" s="28" t="s">
        <v>154</v>
      </c>
      <c r="E115" s="28"/>
      <c r="F115" s="3">
        <f>F116</f>
        <v>100000</v>
      </c>
    </row>
    <row r="116" spans="1:6" ht="63.75" thickBot="1" x14ac:dyDescent="0.3">
      <c r="A116" s="7" t="s">
        <v>83</v>
      </c>
      <c r="B116" s="27" t="s">
        <v>68</v>
      </c>
      <c r="C116" s="27">
        <v>10</v>
      </c>
      <c r="D116" s="28" t="s">
        <v>154</v>
      </c>
      <c r="E116" s="28">
        <v>200</v>
      </c>
      <c r="F116" s="3">
        <f>F117</f>
        <v>100000</v>
      </c>
    </row>
    <row r="117" spans="1:6" ht="63.75" thickBot="1" x14ac:dyDescent="0.3">
      <c r="A117" s="30" t="s">
        <v>84</v>
      </c>
      <c r="B117" s="27" t="s">
        <v>68</v>
      </c>
      <c r="C117" s="27">
        <v>10</v>
      </c>
      <c r="D117" s="28" t="s">
        <v>154</v>
      </c>
      <c r="E117" s="28">
        <v>240</v>
      </c>
      <c r="F117" s="3">
        <v>100000</v>
      </c>
    </row>
    <row r="118" spans="1:6" ht="32.25" thickBot="1" x14ac:dyDescent="0.3">
      <c r="A118" s="7" t="s">
        <v>155</v>
      </c>
      <c r="B118" s="27" t="s">
        <v>68</v>
      </c>
      <c r="C118" s="27">
        <v>12</v>
      </c>
      <c r="D118" s="28"/>
      <c r="E118" s="28"/>
      <c r="F118" s="3">
        <f>F119</f>
        <v>500000</v>
      </c>
    </row>
    <row r="119" spans="1:6" ht="16.5" thickBot="1" x14ac:dyDescent="0.3">
      <c r="A119" s="30" t="s">
        <v>101</v>
      </c>
      <c r="B119" s="27" t="s">
        <v>68</v>
      </c>
      <c r="C119" s="27">
        <v>12</v>
      </c>
      <c r="D119" s="28" t="s">
        <v>86</v>
      </c>
      <c r="E119" s="28"/>
      <c r="F119" s="3">
        <f>F120</f>
        <v>500000</v>
      </c>
    </row>
    <row r="120" spans="1:6" ht="48" thickBot="1" x14ac:dyDescent="0.3">
      <c r="A120" s="7" t="s">
        <v>87</v>
      </c>
      <c r="B120" s="27" t="s">
        <v>68</v>
      </c>
      <c r="C120" s="27">
        <v>12</v>
      </c>
      <c r="D120" s="28" t="s">
        <v>103</v>
      </c>
      <c r="E120" s="28"/>
      <c r="F120" s="3">
        <f>F121</f>
        <v>500000</v>
      </c>
    </row>
    <row r="121" spans="1:6" ht="48" thickBot="1" x14ac:dyDescent="0.3">
      <c r="A121" s="30" t="s">
        <v>156</v>
      </c>
      <c r="B121" s="27" t="s">
        <v>68</v>
      </c>
      <c r="C121" s="27">
        <v>12</v>
      </c>
      <c r="D121" s="28" t="s">
        <v>157</v>
      </c>
      <c r="E121" s="28"/>
      <c r="F121" s="3">
        <f>F122</f>
        <v>500000</v>
      </c>
    </row>
    <row r="122" spans="1:6" ht="63.75" thickBot="1" x14ac:dyDescent="0.3">
      <c r="A122" s="7" t="s">
        <v>83</v>
      </c>
      <c r="B122" s="27" t="s">
        <v>68</v>
      </c>
      <c r="C122" s="27">
        <v>12</v>
      </c>
      <c r="D122" s="28" t="s">
        <v>157</v>
      </c>
      <c r="E122" s="28">
        <v>200</v>
      </c>
      <c r="F122" s="3">
        <f>F123</f>
        <v>500000</v>
      </c>
    </row>
    <row r="123" spans="1:6" ht="63.75" thickBot="1" x14ac:dyDescent="0.3">
      <c r="A123" s="30" t="s">
        <v>84</v>
      </c>
      <c r="B123" s="27" t="s">
        <v>68</v>
      </c>
      <c r="C123" s="27">
        <v>12</v>
      </c>
      <c r="D123" s="28" t="s">
        <v>157</v>
      </c>
      <c r="E123" s="28">
        <v>240</v>
      </c>
      <c r="F123" s="3">
        <v>500000</v>
      </c>
    </row>
    <row r="124" spans="1:6" ht="32.25" thickBot="1" x14ac:dyDescent="0.3">
      <c r="A124" s="31" t="s">
        <v>158</v>
      </c>
      <c r="B124" s="19" t="s">
        <v>159</v>
      </c>
      <c r="C124" s="19"/>
      <c r="D124" s="20"/>
      <c r="E124" s="20"/>
      <c r="F124" s="106">
        <f>F125+F131+F141+F156</f>
        <v>4770716.0199999996</v>
      </c>
    </row>
    <row r="125" spans="1:6" ht="16.5" thickBot="1" x14ac:dyDescent="0.3">
      <c r="A125" s="30" t="s">
        <v>160</v>
      </c>
      <c r="B125" s="27" t="s">
        <v>159</v>
      </c>
      <c r="C125" s="27" t="s">
        <v>66</v>
      </c>
      <c r="D125" s="28"/>
      <c r="E125" s="28"/>
      <c r="F125" s="98">
        <f>F126</f>
        <v>1050000</v>
      </c>
    </row>
    <row r="126" spans="1:6" ht="16.5" thickBot="1" x14ac:dyDescent="0.3">
      <c r="A126" s="7" t="s">
        <v>101</v>
      </c>
      <c r="B126" s="27" t="s">
        <v>159</v>
      </c>
      <c r="C126" s="27" t="s">
        <v>66</v>
      </c>
      <c r="D126" s="28" t="s">
        <v>86</v>
      </c>
      <c r="E126" s="28"/>
      <c r="F126" s="3">
        <f>F127</f>
        <v>1050000</v>
      </c>
    </row>
    <row r="127" spans="1:6" ht="48" thickBot="1" x14ac:dyDescent="0.3">
      <c r="A127" s="30" t="s">
        <v>87</v>
      </c>
      <c r="B127" s="27" t="s">
        <v>159</v>
      </c>
      <c r="C127" s="27" t="s">
        <v>66</v>
      </c>
      <c r="D127" s="28" t="s">
        <v>103</v>
      </c>
      <c r="E127" s="28"/>
      <c r="F127" s="3">
        <f>F128</f>
        <v>1050000</v>
      </c>
    </row>
    <row r="128" spans="1:6" ht="79.5" thickBot="1" x14ac:dyDescent="0.3">
      <c r="A128" s="7" t="s">
        <v>161</v>
      </c>
      <c r="B128" s="27" t="s">
        <v>159</v>
      </c>
      <c r="C128" s="27" t="s">
        <v>66</v>
      </c>
      <c r="D128" s="28" t="s">
        <v>215</v>
      </c>
      <c r="E128" s="28"/>
      <c r="F128" s="3">
        <f>F129</f>
        <v>1050000</v>
      </c>
    </row>
    <row r="129" spans="1:6" ht="63.75" thickBot="1" x14ac:dyDescent="0.3">
      <c r="A129" s="30" t="s">
        <v>83</v>
      </c>
      <c r="B129" s="27" t="s">
        <v>159</v>
      </c>
      <c r="C129" s="27" t="s">
        <v>66</v>
      </c>
      <c r="D129" s="28" t="s">
        <v>215</v>
      </c>
      <c r="E129" s="28">
        <v>200</v>
      </c>
      <c r="F129" s="3">
        <f>F130</f>
        <v>1050000</v>
      </c>
    </row>
    <row r="130" spans="1:6" ht="63.75" thickBot="1" x14ac:dyDescent="0.3">
      <c r="A130" s="7" t="s">
        <v>84</v>
      </c>
      <c r="B130" s="27" t="s">
        <v>159</v>
      </c>
      <c r="C130" s="27" t="s">
        <v>66</v>
      </c>
      <c r="D130" s="28" t="s">
        <v>215</v>
      </c>
      <c r="E130" s="28">
        <v>240</v>
      </c>
      <c r="F130" s="3">
        <v>1050000</v>
      </c>
    </row>
    <row r="131" spans="1:6" ht="16.5" thickBot="1" x14ac:dyDescent="0.3">
      <c r="A131" s="7" t="s">
        <v>163</v>
      </c>
      <c r="B131" s="27" t="s">
        <v>159</v>
      </c>
      <c r="C131" s="27" t="s">
        <v>126</v>
      </c>
      <c r="D131" s="28"/>
      <c r="E131" s="28"/>
      <c r="F131" s="98">
        <f>F132</f>
        <v>1060000</v>
      </c>
    </row>
    <row r="132" spans="1:6" ht="16.5" thickBot="1" x14ac:dyDescent="0.3">
      <c r="A132" s="30" t="s">
        <v>85</v>
      </c>
      <c r="B132" s="27" t="s">
        <v>159</v>
      </c>
      <c r="C132" s="27" t="s">
        <v>126</v>
      </c>
      <c r="D132" s="28" t="s">
        <v>86</v>
      </c>
      <c r="E132" s="28"/>
      <c r="F132" s="3">
        <f>F133</f>
        <v>1060000</v>
      </c>
    </row>
    <row r="133" spans="1:6" ht="48" thickBot="1" x14ac:dyDescent="0.3">
      <c r="A133" s="7" t="s">
        <v>164</v>
      </c>
      <c r="B133" s="27" t="s">
        <v>159</v>
      </c>
      <c r="C133" s="27" t="s">
        <v>126</v>
      </c>
      <c r="D133" s="28" t="s">
        <v>103</v>
      </c>
      <c r="E133" s="28"/>
      <c r="F133" s="3">
        <f>F134+F138</f>
        <v>1060000</v>
      </c>
    </row>
    <row r="134" spans="1:6" ht="39" customHeight="1" thickBot="1" x14ac:dyDescent="0.3">
      <c r="A134" s="30" t="s">
        <v>165</v>
      </c>
      <c r="B134" s="27" t="s">
        <v>159</v>
      </c>
      <c r="C134" s="27" t="s">
        <v>126</v>
      </c>
      <c r="D134" s="28" t="s">
        <v>162</v>
      </c>
      <c r="E134" s="28"/>
      <c r="F134" s="3">
        <f>F135</f>
        <v>1020000</v>
      </c>
    </row>
    <row r="135" spans="1:6" ht="63.75" thickBot="1" x14ac:dyDescent="0.3">
      <c r="A135" s="7" t="s">
        <v>83</v>
      </c>
      <c r="B135" s="33" t="s">
        <v>159</v>
      </c>
      <c r="C135" s="33" t="s">
        <v>126</v>
      </c>
      <c r="D135" s="34" t="s">
        <v>162</v>
      </c>
      <c r="E135" s="34">
        <v>200</v>
      </c>
      <c r="F135" s="5">
        <f>F136</f>
        <v>1020000</v>
      </c>
    </row>
    <row r="136" spans="1:6" ht="31.5" customHeight="1" x14ac:dyDescent="0.25">
      <c r="A136" s="274" t="s">
        <v>84</v>
      </c>
      <c r="B136" s="276" t="s">
        <v>159</v>
      </c>
      <c r="C136" s="276" t="s">
        <v>126</v>
      </c>
      <c r="D136" s="282" t="s">
        <v>166</v>
      </c>
      <c r="E136" s="278">
        <v>240</v>
      </c>
      <c r="F136" s="284">
        <v>1020000</v>
      </c>
    </row>
    <row r="137" spans="1:6" ht="33.75" customHeight="1" thickBot="1" x14ac:dyDescent="0.3">
      <c r="A137" s="275"/>
      <c r="B137" s="277"/>
      <c r="C137" s="277"/>
      <c r="D137" s="283"/>
      <c r="E137" s="279"/>
      <c r="F137" s="285"/>
    </row>
    <row r="138" spans="1:6" s="59" customFormat="1" ht="33.75" customHeight="1" thickBot="1" x14ac:dyDescent="0.3">
      <c r="A138" s="140" t="s">
        <v>167</v>
      </c>
      <c r="B138" s="96" t="s">
        <v>159</v>
      </c>
      <c r="C138" s="33" t="s">
        <v>126</v>
      </c>
      <c r="D138" s="139" t="s">
        <v>168</v>
      </c>
      <c r="E138" s="143"/>
      <c r="F138" s="107">
        <f>F139</f>
        <v>40000</v>
      </c>
    </row>
    <row r="139" spans="1:6" s="59" customFormat="1" ht="66.75" customHeight="1" thickBot="1" x14ac:dyDescent="0.3">
      <c r="A139" s="141" t="s">
        <v>83</v>
      </c>
      <c r="B139" s="142" t="s">
        <v>159</v>
      </c>
      <c r="C139" s="33" t="s">
        <v>126</v>
      </c>
      <c r="D139" s="139" t="s">
        <v>168</v>
      </c>
      <c r="E139" s="143">
        <v>200</v>
      </c>
      <c r="F139" s="144">
        <f>F140</f>
        <v>40000</v>
      </c>
    </row>
    <row r="140" spans="1:6" s="59" customFormat="1" ht="69" customHeight="1" thickBot="1" x14ac:dyDescent="0.3">
      <c r="A140" s="141" t="s">
        <v>84</v>
      </c>
      <c r="B140" s="142" t="s">
        <v>159</v>
      </c>
      <c r="C140" s="33" t="s">
        <v>126</v>
      </c>
      <c r="D140" s="139" t="s">
        <v>168</v>
      </c>
      <c r="E140" s="143">
        <v>240</v>
      </c>
      <c r="F140" s="144">
        <v>40000</v>
      </c>
    </row>
    <row r="141" spans="1:6" ht="16.5" thickBot="1" x14ac:dyDescent="0.3">
      <c r="A141" s="137" t="s">
        <v>169</v>
      </c>
      <c r="B141" s="96" t="s">
        <v>159</v>
      </c>
      <c r="C141" s="56" t="s">
        <v>128</v>
      </c>
      <c r="D141" s="57"/>
      <c r="E141" s="57"/>
      <c r="F141" s="138">
        <f>F142+F148</f>
        <v>2660716.02</v>
      </c>
    </row>
    <row r="142" spans="1:6" ht="86.25" customHeight="1" thickBot="1" x14ac:dyDescent="0.3">
      <c r="A142" s="30" t="s">
        <v>411</v>
      </c>
      <c r="B142" s="27" t="s">
        <v>159</v>
      </c>
      <c r="C142" s="27" t="s">
        <v>128</v>
      </c>
      <c r="D142" s="28" t="s">
        <v>170</v>
      </c>
      <c r="E142" s="28"/>
      <c r="F142" s="3">
        <f>F143</f>
        <v>1456716.02</v>
      </c>
    </row>
    <row r="143" spans="1:6" ht="32.25" thickBot="1" x14ac:dyDescent="0.3">
      <c r="A143" s="7" t="s">
        <v>140</v>
      </c>
      <c r="B143" s="27" t="s">
        <v>159</v>
      </c>
      <c r="C143" s="27" t="s">
        <v>128</v>
      </c>
      <c r="D143" s="28" t="s">
        <v>171</v>
      </c>
      <c r="E143" s="28"/>
      <c r="F143" s="3">
        <f>F144</f>
        <v>1456716.02</v>
      </c>
    </row>
    <row r="144" spans="1:6" ht="79.5" thickBot="1" x14ac:dyDescent="0.3">
      <c r="A144" s="30" t="s">
        <v>172</v>
      </c>
      <c r="B144" s="27" t="s">
        <v>159</v>
      </c>
      <c r="C144" s="27" t="s">
        <v>128</v>
      </c>
      <c r="D144" s="28" t="s">
        <v>173</v>
      </c>
      <c r="E144" s="28"/>
      <c r="F144" s="3">
        <f>F145</f>
        <v>1456716.02</v>
      </c>
    </row>
    <row r="145" spans="1:6" ht="63.75" thickBot="1" x14ac:dyDescent="0.3">
      <c r="A145" s="7" t="s">
        <v>84</v>
      </c>
      <c r="B145" s="27" t="s">
        <v>159</v>
      </c>
      <c r="C145" s="27" t="s">
        <v>128</v>
      </c>
      <c r="D145" s="28" t="s">
        <v>174</v>
      </c>
      <c r="E145" s="28"/>
      <c r="F145" s="3">
        <f>F146</f>
        <v>1456716.02</v>
      </c>
    </row>
    <row r="146" spans="1:6" ht="63.75" thickBot="1" x14ac:dyDescent="0.3">
      <c r="A146" s="30" t="s">
        <v>83</v>
      </c>
      <c r="B146" s="27" t="s">
        <v>159</v>
      </c>
      <c r="C146" s="27" t="s">
        <v>128</v>
      </c>
      <c r="D146" s="28" t="s">
        <v>174</v>
      </c>
      <c r="E146" s="28">
        <v>200</v>
      </c>
      <c r="F146" s="3">
        <f>F147</f>
        <v>1456716.02</v>
      </c>
    </row>
    <row r="147" spans="1:6" ht="63.75" thickBot="1" x14ac:dyDescent="0.3">
      <c r="A147" s="7" t="s">
        <v>84</v>
      </c>
      <c r="B147" s="27" t="s">
        <v>159</v>
      </c>
      <c r="C147" s="27" t="s">
        <v>128</v>
      </c>
      <c r="D147" s="28" t="s">
        <v>174</v>
      </c>
      <c r="E147" s="28">
        <v>240</v>
      </c>
      <c r="F147" s="98">
        <f>1956716.02-500000</f>
        <v>1456716.02</v>
      </c>
    </row>
    <row r="148" spans="1:6" ht="16.5" thickBot="1" x14ac:dyDescent="0.3">
      <c r="A148" s="30" t="s">
        <v>85</v>
      </c>
      <c r="B148" s="27" t="s">
        <v>159</v>
      </c>
      <c r="C148" s="27" t="s">
        <v>128</v>
      </c>
      <c r="D148" s="28" t="s">
        <v>86</v>
      </c>
      <c r="E148" s="28"/>
      <c r="F148" s="3">
        <f>F149</f>
        <v>1204000</v>
      </c>
    </row>
    <row r="149" spans="1:6" ht="48" thickBot="1" x14ac:dyDescent="0.3">
      <c r="A149" s="7" t="s">
        <v>87</v>
      </c>
      <c r="B149" s="27" t="s">
        <v>159</v>
      </c>
      <c r="C149" s="27" t="s">
        <v>128</v>
      </c>
      <c r="D149" s="28" t="s">
        <v>103</v>
      </c>
      <c r="E149" s="28"/>
      <c r="F149" s="3">
        <f>F150+F153</f>
        <v>1204000</v>
      </c>
    </row>
    <row r="150" spans="1:6" ht="80.25" customHeight="1" thickBot="1" x14ac:dyDescent="0.3">
      <c r="A150" s="30" t="s">
        <v>175</v>
      </c>
      <c r="B150" s="27" t="s">
        <v>159</v>
      </c>
      <c r="C150" s="27" t="s">
        <v>128</v>
      </c>
      <c r="D150" s="28" t="s">
        <v>176</v>
      </c>
      <c r="E150" s="28"/>
      <c r="F150" s="3">
        <f>F151</f>
        <v>904000</v>
      </c>
    </row>
    <row r="151" spans="1:6" ht="63.75" thickBot="1" x14ac:dyDescent="0.3">
      <c r="A151" s="7" t="s">
        <v>83</v>
      </c>
      <c r="B151" s="27" t="s">
        <v>159</v>
      </c>
      <c r="C151" s="27" t="s">
        <v>128</v>
      </c>
      <c r="D151" s="28" t="s">
        <v>176</v>
      </c>
      <c r="E151" s="28">
        <v>200</v>
      </c>
      <c r="F151" s="3">
        <f>F152</f>
        <v>904000</v>
      </c>
    </row>
    <row r="152" spans="1:6" ht="63.75" thickBot="1" x14ac:dyDescent="0.3">
      <c r="A152" s="30" t="s">
        <v>84</v>
      </c>
      <c r="B152" s="27" t="s">
        <v>159</v>
      </c>
      <c r="C152" s="27" t="s">
        <v>128</v>
      </c>
      <c r="D152" s="28" t="s">
        <v>176</v>
      </c>
      <c r="E152" s="28">
        <v>240</v>
      </c>
      <c r="F152" s="3">
        <v>904000</v>
      </c>
    </row>
    <row r="153" spans="1:6" ht="63.75" thickBot="1" x14ac:dyDescent="0.3">
      <c r="A153" s="7" t="s">
        <v>177</v>
      </c>
      <c r="B153" s="27" t="s">
        <v>159</v>
      </c>
      <c r="C153" s="27" t="s">
        <v>128</v>
      </c>
      <c r="D153" s="28" t="s">
        <v>178</v>
      </c>
      <c r="E153" s="28"/>
      <c r="F153" s="3">
        <f>F154</f>
        <v>300000</v>
      </c>
    </row>
    <row r="154" spans="1:6" ht="63.75" thickBot="1" x14ac:dyDescent="0.3">
      <c r="A154" s="30" t="s">
        <v>83</v>
      </c>
      <c r="B154" s="27" t="s">
        <v>159</v>
      </c>
      <c r="C154" s="27" t="s">
        <v>128</v>
      </c>
      <c r="D154" s="28" t="s">
        <v>178</v>
      </c>
      <c r="E154" s="28">
        <v>200</v>
      </c>
      <c r="F154" s="3">
        <f>F155</f>
        <v>300000</v>
      </c>
    </row>
    <row r="155" spans="1:6" ht="63.75" thickBot="1" x14ac:dyDescent="0.3">
      <c r="A155" s="7" t="s">
        <v>84</v>
      </c>
      <c r="B155" s="27" t="s">
        <v>159</v>
      </c>
      <c r="C155" s="27" t="s">
        <v>128</v>
      </c>
      <c r="D155" s="28" t="s">
        <v>178</v>
      </c>
      <c r="E155" s="28">
        <v>240</v>
      </c>
      <c r="F155" s="29">
        <v>300000</v>
      </c>
    </row>
    <row r="156" spans="1:6" s="59" customFormat="1" ht="16.5" thickBot="1" x14ac:dyDescent="0.3">
      <c r="A156" s="7" t="s">
        <v>85</v>
      </c>
      <c r="B156" s="27" t="s">
        <v>159</v>
      </c>
      <c r="C156" s="27" t="s">
        <v>159</v>
      </c>
      <c r="D156" s="28" t="s">
        <v>86</v>
      </c>
      <c r="E156" s="28"/>
      <c r="F156" s="29">
        <f>F157</f>
        <v>0</v>
      </c>
    </row>
    <row r="157" spans="1:6" s="59" customFormat="1" ht="48" thickBot="1" x14ac:dyDescent="0.3">
      <c r="A157" s="7" t="s">
        <v>87</v>
      </c>
      <c r="B157" s="27" t="s">
        <v>159</v>
      </c>
      <c r="C157" s="27" t="s">
        <v>159</v>
      </c>
      <c r="D157" s="28" t="s">
        <v>103</v>
      </c>
      <c r="E157" s="28"/>
      <c r="F157" s="29">
        <f>F158</f>
        <v>0</v>
      </c>
    </row>
    <row r="158" spans="1:6" s="59" customFormat="1" ht="48" thickBot="1" x14ac:dyDescent="0.3">
      <c r="A158" s="7" t="s">
        <v>270</v>
      </c>
      <c r="B158" s="27" t="s">
        <v>159</v>
      </c>
      <c r="C158" s="27" t="s">
        <v>159</v>
      </c>
      <c r="D158" s="28" t="s">
        <v>168</v>
      </c>
      <c r="E158" s="28"/>
      <c r="F158" s="29">
        <f>F159</f>
        <v>0</v>
      </c>
    </row>
    <row r="159" spans="1:6" s="59" customFormat="1" ht="32.25" thickBot="1" x14ac:dyDescent="0.3">
      <c r="A159" s="7" t="s">
        <v>167</v>
      </c>
      <c r="B159" s="27" t="s">
        <v>159</v>
      </c>
      <c r="C159" s="27" t="s">
        <v>159</v>
      </c>
      <c r="D159" s="28" t="s">
        <v>168</v>
      </c>
      <c r="E159" s="28"/>
      <c r="F159" s="29">
        <f>F160</f>
        <v>0</v>
      </c>
    </row>
    <row r="160" spans="1:6" s="59" customFormat="1" ht="63.75" thickBot="1" x14ac:dyDescent="0.3">
      <c r="A160" s="7" t="s">
        <v>83</v>
      </c>
      <c r="B160" s="27" t="s">
        <v>159</v>
      </c>
      <c r="C160" s="27" t="s">
        <v>159</v>
      </c>
      <c r="D160" s="28" t="s">
        <v>168</v>
      </c>
      <c r="E160" s="28">
        <v>200</v>
      </c>
      <c r="F160" s="29">
        <f>F161</f>
        <v>0</v>
      </c>
    </row>
    <row r="161" spans="1:11" s="59" customFormat="1" ht="63.75" thickBot="1" x14ac:dyDescent="0.3">
      <c r="A161" s="7" t="s">
        <v>84</v>
      </c>
      <c r="B161" s="27" t="s">
        <v>159</v>
      </c>
      <c r="C161" s="27" t="s">
        <v>159</v>
      </c>
      <c r="D161" s="28" t="s">
        <v>168</v>
      </c>
      <c r="E161" s="28">
        <v>240</v>
      </c>
      <c r="F161" s="29">
        <v>0</v>
      </c>
    </row>
    <row r="162" spans="1:11" ht="18" customHeight="1" thickBot="1" x14ac:dyDescent="0.3">
      <c r="A162" s="18" t="s">
        <v>179</v>
      </c>
      <c r="B162" s="19" t="s">
        <v>180</v>
      </c>
      <c r="C162" s="19"/>
      <c r="D162" s="20"/>
      <c r="E162" s="20"/>
      <c r="F162" s="106">
        <f>F163</f>
        <v>7373148.6200000001</v>
      </c>
    </row>
    <row r="163" spans="1:11" ht="16.5" thickBot="1" x14ac:dyDescent="0.3">
      <c r="A163" s="7" t="s">
        <v>181</v>
      </c>
      <c r="B163" s="27" t="s">
        <v>180</v>
      </c>
      <c r="C163" s="27" t="s">
        <v>66</v>
      </c>
      <c r="D163" s="28"/>
      <c r="E163" s="28"/>
      <c r="F163" s="3">
        <f>F164</f>
        <v>7373148.6200000001</v>
      </c>
    </row>
    <row r="164" spans="1:11" ht="84" customHeight="1" thickBot="1" x14ac:dyDescent="0.3">
      <c r="A164" s="30" t="s">
        <v>412</v>
      </c>
      <c r="B164" s="27" t="s">
        <v>180</v>
      </c>
      <c r="C164" s="27" t="s">
        <v>66</v>
      </c>
      <c r="D164" s="28" t="s">
        <v>182</v>
      </c>
      <c r="E164" s="28"/>
      <c r="F164" s="3">
        <f>F165</f>
        <v>7373148.6200000001</v>
      </c>
    </row>
    <row r="165" spans="1:11" ht="32.25" thickBot="1" x14ac:dyDescent="0.3">
      <c r="A165" s="7" t="s">
        <v>140</v>
      </c>
      <c r="B165" s="27" t="s">
        <v>180</v>
      </c>
      <c r="C165" s="27" t="s">
        <v>66</v>
      </c>
      <c r="D165" s="28" t="s">
        <v>183</v>
      </c>
      <c r="E165" s="28"/>
      <c r="F165" s="3">
        <f>F166+F175</f>
        <v>7373148.6200000001</v>
      </c>
    </row>
    <row r="166" spans="1:11" ht="95.25" thickBot="1" x14ac:dyDescent="0.3">
      <c r="A166" s="30" t="s">
        <v>184</v>
      </c>
      <c r="B166" s="27" t="s">
        <v>180</v>
      </c>
      <c r="C166" s="27" t="s">
        <v>66</v>
      </c>
      <c r="D166" s="28" t="s">
        <v>185</v>
      </c>
      <c r="E166" s="28"/>
      <c r="F166" s="29">
        <f>F167+F172</f>
        <v>5665144</v>
      </c>
    </row>
    <row r="167" spans="1:11" ht="48" thickBot="1" x14ac:dyDescent="0.3">
      <c r="A167" s="7" t="s">
        <v>186</v>
      </c>
      <c r="B167" s="27" t="s">
        <v>180</v>
      </c>
      <c r="C167" s="27" t="s">
        <v>66</v>
      </c>
      <c r="D167" s="28" t="s">
        <v>187</v>
      </c>
      <c r="E167" s="28"/>
      <c r="F167" s="3">
        <f>F168+F170</f>
        <v>5336633.5</v>
      </c>
    </row>
    <row r="168" spans="1:11" ht="149.25" customHeight="1" thickBot="1" x14ac:dyDescent="0.3">
      <c r="A168" s="30" t="s">
        <v>75</v>
      </c>
      <c r="B168" s="27" t="s">
        <v>180</v>
      </c>
      <c r="C168" s="27" t="s">
        <v>66</v>
      </c>
      <c r="D168" s="28" t="s">
        <v>188</v>
      </c>
      <c r="E168" s="28">
        <v>100</v>
      </c>
      <c r="F168" s="29">
        <f>F169</f>
        <v>3500283.5</v>
      </c>
    </row>
    <row r="169" spans="1:11" ht="48" thickBot="1" x14ac:dyDescent="0.3">
      <c r="A169" s="7" t="s">
        <v>189</v>
      </c>
      <c r="B169" s="27" t="s">
        <v>180</v>
      </c>
      <c r="C169" s="27" t="s">
        <v>66</v>
      </c>
      <c r="D169" s="28" t="s">
        <v>188</v>
      </c>
      <c r="E169" s="28">
        <v>110</v>
      </c>
      <c r="F169" s="3">
        <v>3500283.5</v>
      </c>
    </row>
    <row r="170" spans="1:11" ht="63.75" thickBot="1" x14ac:dyDescent="0.3">
      <c r="A170" s="30" t="s">
        <v>83</v>
      </c>
      <c r="B170" s="27" t="s">
        <v>180</v>
      </c>
      <c r="C170" s="27" t="s">
        <v>66</v>
      </c>
      <c r="D170" s="28" t="s">
        <v>188</v>
      </c>
      <c r="E170" s="28">
        <v>200</v>
      </c>
      <c r="F170" s="3">
        <f>F171</f>
        <v>1836350</v>
      </c>
    </row>
    <row r="171" spans="1:11" ht="63.75" thickBot="1" x14ac:dyDescent="0.3">
      <c r="A171" s="30" t="s">
        <v>84</v>
      </c>
      <c r="B171" s="27" t="s">
        <v>180</v>
      </c>
      <c r="C171" s="27" t="s">
        <v>66</v>
      </c>
      <c r="D171" s="28" t="s">
        <v>188</v>
      </c>
      <c r="E171" s="28">
        <v>240</v>
      </c>
      <c r="F171" s="98">
        <f>4836350-3000000</f>
        <v>1836350</v>
      </c>
    </row>
    <row r="172" spans="1:11" ht="101.25" customHeight="1" thickBot="1" x14ac:dyDescent="0.3">
      <c r="A172" s="30" t="s">
        <v>190</v>
      </c>
      <c r="B172" s="27" t="s">
        <v>180</v>
      </c>
      <c r="C172" s="27" t="s">
        <v>66</v>
      </c>
      <c r="D172" s="28" t="s">
        <v>191</v>
      </c>
      <c r="E172" s="28"/>
      <c r="F172" s="3">
        <f>F173</f>
        <v>328510.5</v>
      </c>
    </row>
    <row r="173" spans="1:11" ht="149.25" customHeight="1" thickBot="1" x14ac:dyDescent="0.3">
      <c r="A173" s="30" t="s">
        <v>75</v>
      </c>
      <c r="B173" s="27" t="s">
        <v>180</v>
      </c>
      <c r="C173" s="27" t="s">
        <v>66</v>
      </c>
      <c r="D173" s="28" t="s">
        <v>192</v>
      </c>
      <c r="E173" s="28">
        <v>100</v>
      </c>
      <c r="F173" s="29">
        <f>F174</f>
        <v>328510.5</v>
      </c>
    </row>
    <row r="174" spans="1:11" ht="33" customHeight="1" thickBot="1" x14ac:dyDescent="0.3">
      <c r="A174" s="30" t="s">
        <v>189</v>
      </c>
      <c r="B174" s="27" t="s">
        <v>180</v>
      </c>
      <c r="C174" s="27" t="s">
        <v>66</v>
      </c>
      <c r="D174" s="28" t="s">
        <v>192</v>
      </c>
      <c r="E174" s="28">
        <v>110</v>
      </c>
      <c r="F174" s="3">
        <v>328510.5</v>
      </c>
      <c r="K174" s="105"/>
    </row>
    <row r="175" spans="1:11" ht="95.25" thickBot="1" x14ac:dyDescent="0.3">
      <c r="A175" s="7" t="s">
        <v>193</v>
      </c>
      <c r="B175" s="27" t="s">
        <v>180</v>
      </c>
      <c r="C175" s="27" t="s">
        <v>66</v>
      </c>
      <c r="D175" s="28" t="s">
        <v>194</v>
      </c>
      <c r="E175" s="28"/>
      <c r="F175" s="29">
        <f>F176+F182+F185</f>
        <v>1708004.62</v>
      </c>
    </row>
    <row r="176" spans="1:11" ht="63.75" thickBot="1" x14ac:dyDescent="0.3">
      <c r="A176" s="30" t="s">
        <v>195</v>
      </c>
      <c r="B176" s="27" t="s">
        <v>180</v>
      </c>
      <c r="C176" s="27" t="s">
        <v>66</v>
      </c>
      <c r="D176" s="28" t="s">
        <v>196</v>
      </c>
      <c r="E176" s="28"/>
      <c r="F176" s="3">
        <f>F177+F179+F181</f>
        <v>1586570.79</v>
      </c>
    </row>
    <row r="177" spans="1:6" ht="145.5" customHeight="1" thickBot="1" x14ac:dyDescent="0.3">
      <c r="A177" s="30" t="s">
        <v>75</v>
      </c>
      <c r="B177" s="27" t="s">
        <v>180</v>
      </c>
      <c r="C177" s="27" t="s">
        <v>66</v>
      </c>
      <c r="D177" s="28" t="s">
        <v>196</v>
      </c>
      <c r="E177" s="28">
        <v>100</v>
      </c>
      <c r="F177" s="29">
        <f>F178</f>
        <v>1317870.79</v>
      </c>
    </row>
    <row r="178" spans="1:6" ht="48" thickBot="1" x14ac:dyDescent="0.3">
      <c r="A178" s="7" t="s">
        <v>189</v>
      </c>
      <c r="B178" s="27" t="s">
        <v>180</v>
      </c>
      <c r="C178" s="27" t="s">
        <v>66</v>
      </c>
      <c r="D178" s="28" t="s">
        <v>196</v>
      </c>
      <c r="E178" s="28">
        <v>110</v>
      </c>
      <c r="F178" s="3">
        <v>1317870.79</v>
      </c>
    </row>
    <row r="179" spans="1:6" ht="63.75" thickBot="1" x14ac:dyDescent="0.3">
      <c r="A179" s="30" t="s">
        <v>83</v>
      </c>
      <c r="B179" s="27" t="s">
        <v>180</v>
      </c>
      <c r="C179" s="27" t="s">
        <v>66</v>
      </c>
      <c r="D179" s="28" t="s">
        <v>196</v>
      </c>
      <c r="E179" s="28">
        <v>200</v>
      </c>
      <c r="F179" s="3">
        <f>F180</f>
        <v>248700</v>
      </c>
    </row>
    <row r="180" spans="1:6" ht="63.75" thickBot="1" x14ac:dyDescent="0.3">
      <c r="A180" s="30" t="s">
        <v>84</v>
      </c>
      <c r="B180" s="27" t="s">
        <v>180</v>
      </c>
      <c r="C180" s="27" t="s">
        <v>66</v>
      </c>
      <c r="D180" s="28" t="s">
        <v>196</v>
      </c>
      <c r="E180" s="28">
        <v>240</v>
      </c>
      <c r="F180" s="3">
        <v>248700</v>
      </c>
    </row>
    <row r="181" spans="1:6" s="59" customFormat="1" ht="32.25" thickBot="1" x14ac:dyDescent="0.3">
      <c r="A181" s="145" t="s">
        <v>120</v>
      </c>
      <c r="B181" s="27" t="s">
        <v>180</v>
      </c>
      <c r="C181" s="27" t="s">
        <v>66</v>
      </c>
      <c r="D181" s="28" t="s">
        <v>196</v>
      </c>
      <c r="E181" s="28">
        <v>830</v>
      </c>
      <c r="F181" s="3">
        <v>20000</v>
      </c>
    </row>
    <row r="182" spans="1:6" ht="158.25" thickBot="1" x14ac:dyDescent="0.3">
      <c r="A182" s="30" t="s">
        <v>197</v>
      </c>
      <c r="B182" s="27" t="s">
        <v>180</v>
      </c>
      <c r="C182" s="27" t="s">
        <v>66</v>
      </c>
      <c r="D182" s="28" t="s">
        <v>198</v>
      </c>
      <c r="E182" s="28"/>
      <c r="F182" s="3">
        <f>F183</f>
        <v>13506.99</v>
      </c>
    </row>
    <row r="183" spans="1:6" ht="32.25" thickBot="1" x14ac:dyDescent="0.3">
      <c r="A183" s="7" t="s">
        <v>123</v>
      </c>
      <c r="B183" s="27" t="s">
        <v>180</v>
      </c>
      <c r="C183" s="27" t="s">
        <v>66</v>
      </c>
      <c r="D183" s="28" t="s">
        <v>198</v>
      </c>
      <c r="E183" s="28">
        <v>300</v>
      </c>
      <c r="F183" s="3">
        <f>F184</f>
        <v>13506.99</v>
      </c>
    </row>
    <row r="184" spans="1:6" ht="63.75" thickBot="1" x14ac:dyDescent="0.3">
      <c r="A184" s="30" t="s">
        <v>199</v>
      </c>
      <c r="B184" s="27" t="s">
        <v>180</v>
      </c>
      <c r="C184" s="27" t="s">
        <v>66</v>
      </c>
      <c r="D184" s="28" t="s">
        <v>198</v>
      </c>
      <c r="E184" s="28">
        <v>320</v>
      </c>
      <c r="F184" s="3">
        <v>13506.99</v>
      </c>
    </row>
    <row r="185" spans="1:6" ht="95.25" thickBot="1" x14ac:dyDescent="0.3">
      <c r="A185" s="30" t="s">
        <v>190</v>
      </c>
      <c r="B185" s="27" t="s">
        <v>180</v>
      </c>
      <c r="C185" s="27" t="s">
        <v>66</v>
      </c>
      <c r="D185" s="28" t="s">
        <v>200</v>
      </c>
      <c r="E185" s="28"/>
      <c r="F185" s="3">
        <f>F186</f>
        <v>107926.84</v>
      </c>
    </row>
    <row r="186" spans="1:6" ht="145.5" customHeight="1" thickBot="1" x14ac:dyDescent="0.3">
      <c r="A186" s="30" t="s">
        <v>75</v>
      </c>
      <c r="B186" s="27" t="s">
        <v>180</v>
      </c>
      <c r="C186" s="27" t="s">
        <v>66</v>
      </c>
      <c r="D186" s="28" t="s">
        <v>200</v>
      </c>
      <c r="E186" s="28">
        <v>100</v>
      </c>
      <c r="F186" s="29">
        <f>F187</f>
        <v>107926.84</v>
      </c>
    </row>
    <row r="187" spans="1:6" ht="48" thickBot="1" x14ac:dyDescent="0.3">
      <c r="A187" s="30" t="s">
        <v>189</v>
      </c>
      <c r="B187" s="27" t="s">
        <v>180</v>
      </c>
      <c r="C187" s="27" t="s">
        <v>66</v>
      </c>
      <c r="D187" s="28" t="s">
        <v>200</v>
      </c>
      <c r="E187" s="28">
        <v>110</v>
      </c>
      <c r="F187" s="3">
        <v>107926.84</v>
      </c>
    </row>
    <row r="188" spans="1:6" ht="16.5" thickBot="1" x14ac:dyDescent="0.3">
      <c r="A188" s="31" t="s">
        <v>201</v>
      </c>
      <c r="B188" s="19">
        <v>10</v>
      </c>
      <c r="C188" s="19"/>
      <c r="D188" s="20"/>
      <c r="E188" s="20"/>
      <c r="F188" s="21">
        <f t="shared" ref="F188:F193" si="1">F189</f>
        <v>198000</v>
      </c>
    </row>
    <row r="189" spans="1:6" ht="16.5" thickBot="1" x14ac:dyDescent="0.3">
      <c r="A189" s="30" t="s">
        <v>202</v>
      </c>
      <c r="B189" s="27">
        <v>10</v>
      </c>
      <c r="C189" s="27" t="s">
        <v>66</v>
      </c>
      <c r="D189" s="28"/>
      <c r="E189" s="28"/>
      <c r="F189" s="3">
        <f t="shared" si="1"/>
        <v>198000</v>
      </c>
    </row>
    <row r="190" spans="1:6" ht="16.5" thickBot="1" x14ac:dyDescent="0.3">
      <c r="A190" s="7" t="s">
        <v>85</v>
      </c>
      <c r="B190" s="27">
        <v>10</v>
      </c>
      <c r="C190" s="27" t="s">
        <v>66</v>
      </c>
      <c r="D190" s="28" t="s">
        <v>86</v>
      </c>
      <c r="E190" s="28"/>
      <c r="F190" s="3">
        <f t="shared" si="1"/>
        <v>198000</v>
      </c>
    </row>
    <row r="191" spans="1:6" ht="50.25" customHeight="1" thickBot="1" x14ac:dyDescent="0.3">
      <c r="A191" s="30" t="s">
        <v>87</v>
      </c>
      <c r="B191" s="27">
        <v>10</v>
      </c>
      <c r="C191" s="27" t="s">
        <v>66</v>
      </c>
      <c r="D191" s="28" t="s">
        <v>103</v>
      </c>
      <c r="E191" s="28"/>
      <c r="F191" s="3">
        <f t="shared" si="1"/>
        <v>198000</v>
      </c>
    </row>
    <row r="192" spans="1:6" ht="48" thickBot="1" x14ac:dyDescent="0.3">
      <c r="A192" s="30" t="s">
        <v>203</v>
      </c>
      <c r="B192" s="27">
        <v>10</v>
      </c>
      <c r="C192" s="27" t="s">
        <v>66</v>
      </c>
      <c r="D192" s="28" t="s">
        <v>204</v>
      </c>
      <c r="E192" s="28"/>
      <c r="F192" s="3">
        <f t="shared" si="1"/>
        <v>198000</v>
      </c>
    </row>
    <row r="193" spans="1:6" ht="32.25" thickBot="1" x14ac:dyDescent="0.3">
      <c r="A193" s="7" t="s">
        <v>123</v>
      </c>
      <c r="B193" s="27">
        <v>10</v>
      </c>
      <c r="C193" s="27" t="s">
        <v>66</v>
      </c>
      <c r="D193" s="28" t="s">
        <v>204</v>
      </c>
      <c r="E193" s="28">
        <v>300</v>
      </c>
      <c r="F193" s="3">
        <f t="shared" si="1"/>
        <v>198000</v>
      </c>
    </row>
    <row r="194" spans="1:6" ht="46.5" customHeight="1" thickBot="1" x14ac:dyDescent="0.3">
      <c r="A194" s="30" t="s">
        <v>205</v>
      </c>
      <c r="B194" s="27">
        <v>10</v>
      </c>
      <c r="C194" s="27" t="s">
        <v>66</v>
      </c>
      <c r="D194" s="28" t="s">
        <v>204</v>
      </c>
      <c r="E194" s="28">
        <v>310</v>
      </c>
      <c r="F194" s="3">
        <v>198000</v>
      </c>
    </row>
    <row r="195" spans="1:6" ht="16.5" thickBot="1" x14ac:dyDescent="0.3">
      <c r="A195" s="31" t="s">
        <v>206</v>
      </c>
      <c r="B195" s="20"/>
      <c r="C195" s="20"/>
      <c r="D195" s="20"/>
      <c r="E195" s="111"/>
      <c r="F195" s="240">
        <f>F17+F70+F79+F86+F124+F162+F188</f>
        <v>35673715.43</v>
      </c>
    </row>
    <row r="196" spans="1:6" x14ac:dyDescent="0.25">
      <c r="F196" s="110"/>
    </row>
    <row r="197" spans="1:6" x14ac:dyDescent="0.25">
      <c r="F197" s="108"/>
    </row>
    <row r="198" spans="1:6" x14ac:dyDescent="0.25">
      <c r="F198" s="108"/>
    </row>
  </sheetData>
  <mergeCells count="14">
    <mergeCell ref="B2:F7"/>
    <mergeCell ref="A91:A92"/>
    <mergeCell ref="A136:A137"/>
    <mergeCell ref="A8:F14"/>
    <mergeCell ref="B91:B92"/>
    <mergeCell ref="C91:C92"/>
    <mergeCell ref="D91:D92"/>
    <mergeCell ref="E91:E92"/>
    <mergeCell ref="F91:F92"/>
    <mergeCell ref="B136:B137"/>
    <mergeCell ref="C136:C137"/>
    <mergeCell ref="D136:D137"/>
    <mergeCell ref="E136:E137"/>
    <mergeCell ref="F136:F137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0"/>
  <sheetViews>
    <sheetView workbookViewId="0">
      <selection activeCell="L14" sqref="L14"/>
    </sheetView>
  </sheetViews>
  <sheetFormatPr defaultRowHeight="15" x14ac:dyDescent="0.25"/>
  <cols>
    <col min="1" max="1" width="24.5703125" style="59" customWidth="1"/>
    <col min="2" max="3" width="9.140625" style="59"/>
    <col min="4" max="4" width="12.28515625" style="59" customWidth="1"/>
    <col min="5" max="5" width="9.140625" style="59"/>
    <col min="6" max="6" width="13" style="59" customWidth="1"/>
    <col min="7" max="7" width="9.140625" style="59"/>
    <col min="8" max="8" width="6.85546875" style="59" customWidth="1"/>
    <col min="9" max="9" width="1.28515625" style="59" customWidth="1"/>
    <col min="10" max="16384" width="9.140625" style="59"/>
  </cols>
  <sheetData>
    <row r="2" spans="1:9" ht="15" customHeight="1" x14ac:dyDescent="0.25">
      <c r="B2" s="263" t="s">
        <v>431</v>
      </c>
      <c r="C2" s="263"/>
      <c r="D2" s="263"/>
      <c r="E2" s="263"/>
      <c r="F2" s="263"/>
      <c r="G2" s="263"/>
      <c r="H2" s="263"/>
      <c r="I2" s="263"/>
    </row>
    <row r="3" spans="1:9" ht="15" customHeight="1" x14ac:dyDescent="0.25">
      <c r="B3" s="263"/>
      <c r="C3" s="263"/>
      <c r="D3" s="263"/>
      <c r="E3" s="263"/>
      <c r="F3" s="263"/>
      <c r="G3" s="263"/>
      <c r="H3" s="263"/>
      <c r="I3" s="263"/>
    </row>
    <row r="4" spans="1:9" ht="15" customHeight="1" x14ac:dyDescent="0.25">
      <c r="B4" s="263"/>
      <c r="C4" s="263"/>
      <c r="D4" s="263"/>
      <c r="E4" s="263"/>
      <c r="F4" s="263"/>
      <c r="G4" s="263"/>
      <c r="H4" s="263"/>
      <c r="I4" s="263"/>
    </row>
    <row r="5" spans="1:9" ht="15" customHeight="1" x14ac:dyDescent="0.25">
      <c r="B5" s="263"/>
      <c r="C5" s="263"/>
      <c r="D5" s="263"/>
      <c r="E5" s="263"/>
      <c r="F5" s="263"/>
      <c r="G5" s="263"/>
      <c r="H5" s="263"/>
      <c r="I5" s="263"/>
    </row>
    <row r="6" spans="1:9" ht="15" customHeight="1" x14ac:dyDescent="0.25">
      <c r="B6" s="263"/>
      <c r="C6" s="263"/>
      <c r="D6" s="263"/>
      <c r="E6" s="263"/>
      <c r="F6" s="263"/>
      <c r="G6" s="263"/>
      <c r="H6" s="263"/>
      <c r="I6" s="263"/>
    </row>
    <row r="7" spans="1:9" ht="15" customHeight="1" x14ac:dyDescent="0.25">
      <c r="B7" s="263"/>
      <c r="C7" s="263"/>
      <c r="D7" s="263"/>
      <c r="E7" s="263"/>
      <c r="F7" s="263"/>
      <c r="G7" s="263"/>
      <c r="H7" s="263"/>
      <c r="I7" s="263"/>
    </row>
    <row r="8" spans="1:9" x14ac:dyDescent="0.25">
      <c r="A8" s="269" t="s">
        <v>343</v>
      </c>
      <c r="B8" s="269"/>
      <c r="C8" s="269"/>
      <c r="D8" s="269"/>
      <c r="E8" s="269"/>
      <c r="F8" s="269"/>
      <c r="G8" s="269"/>
      <c r="H8" s="269"/>
      <c r="I8" s="269"/>
    </row>
    <row r="9" spans="1:9" x14ac:dyDescent="0.25">
      <c r="A9" s="269"/>
      <c r="B9" s="269"/>
      <c r="C9" s="269"/>
      <c r="D9" s="269"/>
      <c r="E9" s="269"/>
      <c r="F9" s="269"/>
      <c r="G9" s="269"/>
      <c r="H9" s="269"/>
      <c r="I9" s="269"/>
    </row>
    <row r="10" spans="1:9" ht="67.5" customHeight="1" x14ac:dyDescent="0.25">
      <c r="A10" s="269"/>
      <c r="B10" s="269"/>
      <c r="C10" s="269"/>
      <c r="D10" s="269"/>
      <c r="E10" s="269"/>
      <c r="F10" s="269"/>
      <c r="G10" s="269"/>
      <c r="H10" s="269"/>
      <c r="I10" s="269"/>
    </row>
    <row r="11" spans="1:9" ht="16.5" thickBot="1" x14ac:dyDescent="0.3">
      <c r="A11" s="41"/>
      <c r="B11" s="60"/>
      <c r="C11" s="60"/>
      <c r="D11" s="60"/>
      <c r="E11" s="60"/>
      <c r="F11" s="60"/>
      <c r="G11" s="289"/>
      <c r="H11" s="289"/>
      <c r="I11" s="60"/>
    </row>
    <row r="12" spans="1:9" ht="57.75" thickBot="1" x14ac:dyDescent="0.3">
      <c r="A12" s="1" t="s">
        <v>60</v>
      </c>
      <c r="B12" s="16" t="s">
        <v>61</v>
      </c>
      <c r="C12" s="16" t="s">
        <v>62</v>
      </c>
      <c r="D12" s="16" t="s">
        <v>63</v>
      </c>
      <c r="E12" s="43" t="s">
        <v>64</v>
      </c>
      <c r="F12" s="44" t="s">
        <v>3</v>
      </c>
      <c r="G12" s="290" t="s">
        <v>324</v>
      </c>
      <c r="H12" s="291"/>
      <c r="I12" s="60"/>
    </row>
    <row r="13" spans="1:9" ht="33.75" customHeight="1" thickBot="1" x14ac:dyDescent="0.3">
      <c r="A13" s="18" t="s">
        <v>65</v>
      </c>
      <c r="B13" s="19" t="s">
        <v>66</v>
      </c>
      <c r="C13" s="19"/>
      <c r="D13" s="20"/>
      <c r="E13" s="20"/>
      <c r="F13" s="213">
        <f>F14+F45+F54+F58</f>
        <v>15824115.51</v>
      </c>
      <c r="G13" s="292">
        <f>G14+G45+G54+G58</f>
        <v>16987835.34</v>
      </c>
      <c r="H13" s="293"/>
      <c r="I13" s="60"/>
    </row>
    <row r="14" spans="1:9" ht="159" customHeight="1" thickBot="1" x14ac:dyDescent="0.3">
      <c r="A14" s="152" t="s">
        <v>208</v>
      </c>
      <c r="B14" s="27" t="s">
        <v>66</v>
      </c>
      <c r="C14" s="27" t="s">
        <v>68</v>
      </c>
      <c r="D14" s="23"/>
      <c r="E14" s="28"/>
      <c r="F14" s="46">
        <f>F15+F31</f>
        <v>11533798.51</v>
      </c>
      <c r="G14" s="286">
        <f>G15</f>
        <v>12274884.34</v>
      </c>
      <c r="H14" s="287"/>
      <c r="I14" s="60"/>
    </row>
    <row r="15" spans="1:9" ht="94.5" customHeight="1" thickBot="1" x14ac:dyDescent="0.3">
      <c r="A15" s="152" t="s">
        <v>69</v>
      </c>
      <c r="B15" s="27" t="s">
        <v>66</v>
      </c>
      <c r="C15" s="27" t="s">
        <v>68</v>
      </c>
      <c r="D15" s="28" t="s">
        <v>70</v>
      </c>
      <c r="E15" s="28"/>
      <c r="F15" s="46">
        <f>F16+F20</f>
        <v>11206993.51</v>
      </c>
      <c r="G15" s="286">
        <f>G16+G20</f>
        <v>12274884.34</v>
      </c>
      <c r="H15" s="287"/>
      <c r="I15" s="60"/>
    </row>
    <row r="16" spans="1:9" ht="17.25" customHeight="1" thickBot="1" x14ac:dyDescent="0.3">
      <c r="A16" s="152" t="s">
        <v>71</v>
      </c>
      <c r="B16" s="27" t="s">
        <v>66</v>
      </c>
      <c r="C16" s="27" t="s">
        <v>68</v>
      </c>
      <c r="D16" s="28" t="s">
        <v>72</v>
      </c>
      <c r="E16" s="28"/>
      <c r="F16" s="46">
        <f t="shared" ref="F16:G18" si="0">F17</f>
        <v>1867029</v>
      </c>
      <c r="G16" s="286">
        <f t="shared" si="0"/>
        <v>1867029</v>
      </c>
      <c r="H16" s="288"/>
      <c r="I16" s="60"/>
    </row>
    <row r="17" spans="1:9" ht="111" thickBot="1" x14ac:dyDescent="0.3">
      <c r="A17" s="152" t="s">
        <v>73</v>
      </c>
      <c r="B17" s="27" t="s">
        <v>66</v>
      </c>
      <c r="C17" s="27" t="s">
        <v>68</v>
      </c>
      <c r="D17" s="28" t="s">
        <v>74</v>
      </c>
      <c r="E17" s="28"/>
      <c r="F17" s="46">
        <f t="shared" si="0"/>
        <v>1867029</v>
      </c>
      <c r="G17" s="286">
        <f t="shared" si="0"/>
        <v>1867029</v>
      </c>
      <c r="H17" s="288"/>
      <c r="I17" s="60"/>
    </row>
    <row r="18" spans="1:9" ht="189.75" thickBot="1" x14ac:dyDescent="0.3">
      <c r="A18" s="152" t="s">
        <v>75</v>
      </c>
      <c r="B18" s="27" t="s">
        <v>66</v>
      </c>
      <c r="C18" s="27" t="s">
        <v>68</v>
      </c>
      <c r="D18" s="28" t="s">
        <v>74</v>
      </c>
      <c r="E18" s="28">
        <v>100</v>
      </c>
      <c r="F18" s="46">
        <f t="shared" si="0"/>
        <v>1867029</v>
      </c>
      <c r="G18" s="286">
        <f t="shared" si="0"/>
        <v>1867029</v>
      </c>
      <c r="H18" s="288"/>
      <c r="I18" s="60"/>
    </row>
    <row r="19" spans="1:9" ht="79.5" thickBot="1" x14ac:dyDescent="0.3">
      <c r="A19" s="152" t="s">
        <v>76</v>
      </c>
      <c r="B19" s="27" t="s">
        <v>66</v>
      </c>
      <c r="C19" s="27" t="s">
        <v>68</v>
      </c>
      <c r="D19" s="28" t="s">
        <v>74</v>
      </c>
      <c r="E19" s="28">
        <v>120</v>
      </c>
      <c r="F19" s="46">
        <v>1867029</v>
      </c>
      <c r="G19" s="286">
        <v>1867029</v>
      </c>
      <c r="H19" s="288"/>
      <c r="I19" s="60"/>
    </row>
    <row r="20" spans="1:9" ht="63.75" thickBot="1" x14ac:dyDescent="0.3">
      <c r="A20" s="152" t="s">
        <v>77</v>
      </c>
      <c r="B20" s="27" t="s">
        <v>66</v>
      </c>
      <c r="C20" s="27" t="s">
        <v>68</v>
      </c>
      <c r="D20" s="28" t="s">
        <v>78</v>
      </c>
      <c r="E20" s="28"/>
      <c r="F20" s="46">
        <f>F21+F24</f>
        <v>9339964.5099999998</v>
      </c>
      <c r="G20" s="286">
        <f>G21+G24</f>
        <v>10407855.34</v>
      </c>
      <c r="H20" s="287"/>
      <c r="I20" s="60"/>
    </row>
    <row r="21" spans="1:9" ht="95.25" thickBot="1" x14ac:dyDescent="0.3">
      <c r="A21" s="152" t="s">
        <v>79</v>
      </c>
      <c r="B21" s="27" t="s">
        <v>66</v>
      </c>
      <c r="C21" s="27" t="s">
        <v>68</v>
      </c>
      <c r="D21" s="28" t="s">
        <v>80</v>
      </c>
      <c r="E21" s="28"/>
      <c r="F21" s="46">
        <f>F22</f>
        <v>9325809.7300000004</v>
      </c>
      <c r="G21" s="286">
        <f>G22</f>
        <v>9325809.7300000004</v>
      </c>
      <c r="H21" s="288"/>
      <c r="I21" s="60"/>
    </row>
    <row r="22" spans="1:9" ht="189.75" thickBot="1" x14ac:dyDescent="0.3">
      <c r="A22" s="152" t="s">
        <v>75</v>
      </c>
      <c r="B22" s="27" t="s">
        <v>66</v>
      </c>
      <c r="C22" s="27" t="s">
        <v>68</v>
      </c>
      <c r="D22" s="28" t="s">
        <v>80</v>
      </c>
      <c r="E22" s="28">
        <v>100</v>
      </c>
      <c r="F22" s="47">
        <f>F23</f>
        <v>9325809.7300000004</v>
      </c>
      <c r="G22" s="294">
        <f>G23</f>
        <v>9325809.7300000004</v>
      </c>
      <c r="H22" s="295"/>
      <c r="I22" s="60"/>
    </row>
    <row r="23" spans="1:9" ht="80.25" customHeight="1" thickBot="1" x14ac:dyDescent="0.3">
      <c r="A23" s="152" t="s">
        <v>76</v>
      </c>
      <c r="B23" s="27" t="s">
        <v>66</v>
      </c>
      <c r="C23" s="27" t="s">
        <v>68</v>
      </c>
      <c r="D23" s="28" t="s">
        <v>80</v>
      </c>
      <c r="E23" s="28">
        <v>120</v>
      </c>
      <c r="F23" s="47">
        <v>9325809.7300000004</v>
      </c>
      <c r="G23" s="294">
        <v>9325809.7300000004</v>
      </c>
      <c r="H23" s="295"/>
      <c r="I23" s="60"/>
    </row>
    <row r="24" spans="1:9" ht="97.5" customHeight="1" thickBot="1" x14ac:dyDescent="0.3">
      <c r="A24" s="152" t="s">
        <v>209</v>
      </c>
      <c r="B24" s="27" t="s">
        <v>66</v>
      </c>
      <c r="C24" s="27" t="s">
        <v>68</v>
      </c>
      <c r="D24" s="28" t="s">
        <v>82</v>
      </c>
      <c r="E24" s="28"/>
      <c r="F24" s="47">
        <f>F25</f>
        <v>14154.78</v>
      </c>
      <c r="G24" s="294">
        <f>G25</f>
        <v>1082045.6100000001</v>
      </c>
      <c r="H24" s="295"/>
      <c r="I24" s="60"/>
    </row>
    <row r="25" spans="1:9" x14ac:dyDescent="0.25">
      <c r="A25" s="296" t="s">
        <v>83</v>
      </c>
      <c r="B25" s="299" t="s">
        <v>66</v>
      </c>
      <c r="C25" s="299" t="s">
        <v>68</v>
      </c>
      <c r="D25" s="302" t="s">
        <v>82</v>
      </c>
      <c r="E25" s="302">
        <v>200</v>
      </c>
      <c r="F25" s="305">
        <f>F28</f>
        <v>14154.78</v>
      </c>
      <c r="G25" s="308">
        <f>G28</f>
        <v>1082045.6100000001</v>
      </c>
      <c r="H25" s="309"/>
      <c r="I25" s="314"/>
    </row>
    <row r="26" spans="1:9" x14ac:dyDescent="0.25">
      <c r="A26" s="297"/>
      <c r="B26" s="300"/>
      <c r="C26" s="300"/>
      <c r="D26" s="303"/>
      <c r="E26" s="303"/>
      <c r="F26" s="306"/>
      <c r="G26" s="310"/>
      <c r="H26" s="311"/>
      <c r="I26" s="314"/>
    </row>
    <row r="27" spans="1:9" ht="15.75" thickBot="1" x14ac:dyDescent="0.3">
      <c r="A27" s="298"/>
      <c r="B27" s="301"/>
      <c r="C27" s="301"/>
      <c r="D27" s="304"/>
      <c r="E27" s="304"/>
      <c r="F27" s="307"/>
      <c r="G27" s="312"/>
      <c r="H27" s="313"/>
      <c r="I27" s="314"/>
    </row>
    <row r="28" spans="1:9" x14ac:dyDescent="0.25">
      <c r="A28" s="296" t="s">
        <v>84</v>
      </c>
      <c r="B28" s="299" t="s">
        <v>66</v>
      </c>
      <c r="C28" s="299" t="s">
        <v>68</v>
      </c>
      <c r="D28" s="302" t="s">
        <v>82</v>
      </c>
      <c r="E28" s="302">
        <v>240</v>
      </c>
      <c r="F28" s="315">
        <v>14154.78</v>
      </c>
      <c r="G28" s="308">
        <v>1082045.6100000001</v>
      </c>
      <c r="H28" s="309"/>
      <c r="I28" s="314"/>
    </row>
    <row r="29" spans="1:9" x14ac:dyDescent="0.25">
      <c r="A29" s="297"/>
      <c r="B29" s="300"/>
      <c r="C29" s="300"/>
      <c r="D29" s="303"/>
      <c r="E29" s="303"/>
      <c r="F29" s="316"/>
      <c r="G29" s="310"/>
      <c r="H29" s="311"/>
      <c r="I29" s="314"/>
    </row>
    <row r="30" spans="1:9" ht="15.75" thickBot="1" x14ac:dyDescent="0.3">
      <c r="A30" s="297"/>
      <c r="B30" s="300"/>
      <c r="C30" s="300"/>
      <c r="D30" s="303"/>
      <c r="E30" s="303"/>
      <c r="F30" s="317"/>
      <c r="G30" s="312"/>
      <c r="H30" s="313"/>
      <c r="I30" s="314"/>
    </row>
    <row r="31" spans="1:9" ht="31.5" x14ac:dyDescent="0.25">
      <c r="A31" s="53" t="s">
        <v>85</v>
      </c>
      <c r="B31" s="48" t="s">
        <v>66</v>
      </c>
      <c r="C31" s="48" t="s">
        <v>68</v>
      </c>
      <c r="D31" s="49" t="s">
        <v>86</v>
      </c>
      <c r="E31" s="49"/>
      <c r="F31" s="50">
        <f>F32</f>
        <v>326805</v>
      </c>
      <c r="G31" s="318">
        <f>G32</f>
        <v>0</v>
      </c>
      <c r="H31" s="319"/>
      <c r="I31" s="60"/>
    </row>
    <row r="32" spans="1:9" ht="63.75" thickBot="1" x14ac:dyDescent="0.3">
      <c r="A32" s="7" t="s">
        <v>87</v>
      </c>
      <c r="B32" s="27" t="s">
        <v>66</v>
      </c>
      <c r="C32" s="27" t="s">
        <v>68</v>
      </c>
      <c r="D32" s="28" t="s">
        <v>103</v>
      </c>
      <c r="E32" s="28"/>
      <c r="F32" s="47">
        <f>F33+F36+F39+F42</f>
        <v>326805</v>
      </c>
      <c r="G32" s="312">
        <f>G33+G36+G39+G42</f>
        <v>0</v>
      </c>
      <c r="H32" s="313"/>
      <c r="I32" s="60"/>
    </row>
    <row r="33" spans="1:9" ht="126.75" thickBot="1" x14ac:dyDescent="0.3">
      <c r="A33" s="152" t="s">
        <v>89</v>
      </c>
      <c r="B33" s="27" t="s">
        <v>66</v>
      </c>
      <c r="C33" s="27" t="s">
        <v>68</v>
      </c>
      <c r="D33" s="28" t="s">
        <v>90</v>
      </c>
      <c r="E33" s="28"/>
      <c r="F33" s="47">
        <f>F34</f>
        <v>70344</v>
      </c>
      <c r="G33" s="294">
        <f>G34</f>
        <v>0</v>
      </c>
      <c r="H33" s="295"/>
      <c r="I33" s="60"/>
    </row>
    <row r="34" spans="1:9" ht="32.25" thickBot="1" x14ac:dyDescent="0.3">
      <c r="A34" s="7" t="s">
        <v>91</v>
      </c>
      <c r="B34" s="27" t="s">
        <v>66</v>
      </c>
      <c r="C34" s="27" t="s">
        <v>68</v>
      </c>
      <c r="D34" s="28" t="s">
        <v>90</v>
      </c>
      <c r="E34" s="28">
        <v>500</v>
      </c>
      <c r="F34" s="47">
        <f>F35</f>
        <v>70344</v>
      </c>
      <c r="G34" s="294">
        <f>G35</f>
        <v>0</v>
      </c>
      <c r="H34" s="295"/>
      <c r="I34" s="60"/>
    </row>
    <row r="35" spans="1:9" ht="32.25" thickBot="1" x14ac:dyDescent="0.3">
      <c r="A35" s="152" t="s">
        <v>92</v>
      </c>
      <c r="B35" s="27" t="s">
        <v>66</v>
      </c>
      <c r="C35" s="27" t="s">
        <v>68</v>
      </c>
      <c r="D35" s="28" t="s">
        <v>90</v>
      </c>
      <c r="E35" s="28">
        <v>540</v>
      </c>
      <c r="F35" s="47">
        <v>70344</v>
      </c>
      <c r="G35" s="294">
        <v>0</v>
      </c>
      <c r="H35" s="295"/>
      <c r="I35" s="60"/>
    </row>
    <row r="36" spans="1:9" ht="48" thickBot="1" x14ac:dyDescent="0.3">
      <c r="A36" s="7" t="s">
        <v>210</v>
      </c>
      <c r="B36" s="27" t="s">
        <v>66</v>
      </c>
      <c r="C36" s="27" t="s">
        <v>68</v>
      </c>
      <c r="D36" s="28" t="s">
        <v>94</v>
      </c>
      <c r="E36" s="28"/>
      <c r="F36" s="47">
        <f>F37</f>
        <v>70344</v>
      </c>
      <c r="G36" s="294">
        <f>G37</f>
        <v>0</v>
      </c>
      <c r="H36" s="295"/>
      <c r="I36" s="60"/>
    </row>
    <row r="37" spans="1:9" ht="32.25" thickBot="1" x14ac:dyDescent="0.3">
      <c r="A37" s="152" t="s">
        <v>91</v>
      </c>
      <c r="B37" s="27" t="s">
        <v>66</v>
      </c>
      <c r="C37" s="27" t="s">
        <v>68</v>
      </c>
      <c r="D37" s="28" t="s">
        <v>94</v>
      </c>
      <c r="E37" s="28">
        <v>500</v>
      </c>
      <c r="F37" s="47">
        <f>F38</f>
        <v>70344</v>
      </c>
      <c r="G37" s="294">
        <f>G38</f>
        <v>0</v>
      </c>
      <c r="H37" s="295"/>
      <c r="I37" s="60"/>
    </row>
    <row r="38" spans="1:9" ht="32.25" thickBot="1" x14ac:dyDescent="0.3">
      <c r="A38" s="7" t="s">
        <v>92</v>
      </c>
      <c r="B38" s="33" t="s">
        <v>66</v>
      </c>
      <c r="C38" s="27" t="s">
        <v>68</v>
      </c>
      <c r="D38" s="28" t="s">
        <v>94</v>
      </c>
      <c r="E38" s="28">
        <v>540</v>
      </c>
      <c r="F38" s="47">
        <v>70344</v>
      </c>
      <c r="G38" s="294">
        <v>0</v>
      </c>
      <c r="H38" s="295"/>
      <c r="I38" s="60"/>
    </row>
    <row r="39" spans="1:9" ht="48" thickBot="1" x14ac:dyDescent="0.3">
      <c r="A39" s="39" t="s">
        <v>95</v>
      </c>
      <c r="B39" s="33" t="s">
        <v>66</v>
      </c>
      <c r="C39" s="33" t="s">
        <v>68</v>
      </c>
      <c r="D39" s="34" t="s">
        <v>96</v>
      </c>
      <c r="E39" s="34"/>
      <c r="F39" s="51">
        <f>F40</f>
        <v>70344</v>
      </c>
      <c r="G39" s="294">
        <f>G40</f>
        <v>0</v>
      </c>
      <c r="H39" s="295"/>
      <c r="I39" s="60"/>
    </row>
    <row r="40" spans="1:9" ht="32.25" thickBot="1" x14ac:dyDescent="0.3">
      <c r="A40" s="7" t="s">
        <v>91</v>
      </c>
      <c r="B40" s="27" t="s">
        <v>66</v>
      </c>
      <c r="C40" s="27" t="s">
        <v>68</v>
      </c>
      <c r="D40" s="28" t="s">
        <v>96</v>
      </c>
      <c r="E40" s="28">
        <v>500</v>
      </c>
      <c r="F40" s="47">
        <f>F41</f>
        <v>70344</v>
      </c>
      <c r="G40" s="294">
        <f>G41</f>
        <v>0</v>
      </c>
      <c r="H40" s="295"/>
      <c r="I40" s="60"/>
    </row>
    <row r="41" spans="1:9" ht="32.25" thickBot="1" x14ac:dyDescent="0.3">
      <c r="A41" s="152" t="s">
        <v>92</v>
      </c>
      <c r="B41" s="27" t="s">
        <v>66</v>
      </c>
      <c r="C41" s="27" t="s">
        <v>68</v>
      </c>
      <c r="D41" s="28" t="s">
        <v>96</v>
      </c>
      <c r="E41" s="28">
        <v>540</v>
      </c>
      <c r="F41" s="47">
        <v>70344</v>
      </c>
      <c r="G41" s="294">
        <v>0</v>
      </c>
      <c r="H41" s="295"/>
      <c r="I41" s="60"/>
    </row>
    <row r="42" spans="1:9" ht="63.75" thickBot="1" x14ac:dyDescent="0.3">
      <c r="A42" s="7" t="s">
        <v>97</v>
      </c>
      <c r="B42" s="27" t="s">
        <v>66</v>
      </c>
      <c r="C42" s="27" t="s">
        <v>68</v>
      </c>
      <c r="D42" s="28" t="s">
        <v>98</v>
      </c>
      <c r="E42" s="28"/>
      <c r="F42" s="47">
        <f>F43</f>
        <v>115773</v>
      </c>
      <c r="G42" s="294">
        <f>G43</f>
        <v>0</v>
      </c>
      <c r="H42" s="295"/>
      <c r="I42" s="60"/>
    </row>
    <row r="43" spans="1:9" ht="32.25" thickBot="1" x14ac:dyDescent="0.3">
      <c r="A43" s="152" t="s">
        <v>91</v>
      </c>
      <c r="B43" s="27" t="s">
        <v>66</v>
      </c>
      <c r="C43" s="27" t="s">
        <v>68</v>
      </c>
      <c r="D43" s="28" t="s">
        <v>98</v>
      </c>
      <c r="E43" s="28">
        <v>500</v>
      </c>
      <c r="F43" s="47">
        <f>F44</f>
        <v>115773</v>
      </c>
      <c r="G43" s="294">
        <f>G44</f>
        <v>0</v>
      </c>
      <c r="H43" s="295"/>
      <c r="I43" s="60"/>
    </row>
    <row r="44" spans="1:9" ht="32.25" thickBot="1" x14ac:dyDescent="0.3">
      <c r="A44" s="7" t="s">
        <v>92</v>
      </c>
      <c r="B44" s="27" t="s">
        <v>66</v>
      </c>
      <c r="C44" s="27" t="s">
        <v>68</v>
      </c>
      <c r="D44" s="28" t="s">
        <v>98</v>
      </c>
      <c r="E44" s="28">
        <v>540</v>
      </c>
      <c r="F44" s="47">
        <v>115773</v>
      </c>
      <c r="G44" s="294">
        <v>0</v>
      </c>
      <c r="H44" s="295"/>
      <c r="I44" s="60"/>
    </row>
    <row r="45" spans="1:9" ht="114.75" customHeight="1" thickBot="1" x14ac:dyDescent="0.3">
      <c r="A45" s="152" t="s">
        <v>211</v>
      </c>
      <c r="B45" s="27" t="s">
        <v>66</v>
      </c>
      <c r="C45" s="27" t="s">
        <v>100</v>
      </c>
      <c r="D45" s="23"/>
      <c r="E45" s="28"/>
      <c r="F45" s="241">
        <f>F46</f>
        <v>210317</v>
      </c>
      <c r="G45" s="320">
        <f>G46</f>
        <v>72951</v>
      </c>
      <c r="H45" s="287"/>
      <c r="I45" s="60"/>
    </row>
    <row r="46" spans="1:9" ht="32.25" thickBot="1" x14ac:dyDescent="0.3">
      <c r="A46" s="7" t="s">
        <v>101</v>
      </c>
      <c r="B46" s="27" t="s">
        <v>66</v>
      </c>
      <c r="C46" s="27" t="s">
        <v>100</v>
      </c>
      <c r="D46" s="28" t="s">
        <v>86</v>
      </c>
      <c r="E46" s="28"/>
      <c r="F46" s="241">
        <f>F47</f>
        <v>210317</v>
      </c>
      <c r="G46" s="320">
        <f>G47</f>
        <v>72951</v>
      </c>
      <c r="H46" s="287"/>
      <c r="I46" s="60"/>
    </row>
    <row r="47" spans="1:9" ht="63.75" thickBot="1" x14ac:dyDescent="0.3">
      <c r="A47" s="152" t="s">
        <v>87</v>
      </c>
      <c r="B47" s="27" t="s">
        <v>66</v>
      </c>
      <c r="C47" s="27" t="s">
        <v>100</v>
      </c>
      <c r="D47" s="28" t="s">
        <v>103</v>
      </c>
      <c r="E47" s="28"/>
      <c r="F47" s="241">
        <f>F48+F52</f>
        <v>210317</v>
      </c>
      <c r="G47" s="320">
        <f>G48+G50+G52</f>
        <v>72951</v>
      </c>
      <c r="H47" s="321"/>
      <c r="I47" s="60"/>
    </row>
    <row r="48" spans="1:9" ht="32.25" thickBot="1" x14ac:dyDescent="0.3">
      <c r="A48" s="7" t="s">
        <v>91</v>
      </c>
      <c r="B48" s="27" t="s">
        <v>66</v>
      </c>
      <c r="C48" s="27" t="s">
        <v>100</v>
      </c>
      <c r="D48" s="28" t="s">
        <v>104</v>
      </c>
      <c r="E48" s="28">
        <v>500</v>
      </c>
      <c r="F48" s="52">
        <f>F49</f>
        <v>72951</v>
      </c>
      <c r="G48" s="320">
        <f>G49</f>
        <v>72951</v>
      </c>
      <c r="H48" s="321"/>
      <c r="I48" s="60"/>
    </row>
    <row r="49" spans="1:9" ht="48" thickBot="1" x14ac:dyDescent="0.3">
      <c r="A49" s="152" t="s">
        <v>107</v>
      </c>
      <c r="B49" s="27" t="s">
        <v>66</v>
      </c>
      <c r="C49" s="27" t="s">
        <v>100</v>
      </c>
      <c r="D49" s="28" t="s">
        <v>104</v>
      </c>
      <c r="E49" s="28">
        <v>540</v>
      </c>
      <c r="F49" s="52">
        <v>72951</v>
      </c>
      <c r="G49" s="320">
        <v>72951</v>
      </c>
      <c r="H49" s="321"/>
      <c r="I49" s="60"/>
    </row>
    <row r="50" spans="1:9" ht="32.25" thickBot="1" x14ac:dyDescent="0.3">
      <c r="A50" s="7" t="s">
        <v>91</v>
      </c>
      <c r="B50" s="27" t="s">
        <v>66</v>
      </c>
      <c r="C50" s="27" t="s">
        <v>100</v>
      </c>
      <c r="D50" s="28" t="s">
        <v>212</v>
      </c>
      <c r="E50" s="28">
        <v>500</v>
      </c>
      <c r="F50" s="52">
        <f>F51</f>
        <v>0</v>
      </c>
      <c r="G50" s="320">
        <f>G51</f>
        <v>0</v>
      </c>
      <c r="H50" s="321"/>
      <c r="I50" s="60"/>
    </row>
    <row r="51" spans="1:9" ht="48" thickBot="1" x14ac:dyDescent="0.3">
      <c r="A51" s="152" t="s">
        <v>340</v>
      </c>
      <c r="B51" s="27" t="s">
        <v>66</v>
      </c>
      <c r="C51" s="27" t="s">
        <v>100</v>
      </c>
      <c r="D51" s="28" t="s">
        <v>212</v>
      </c>
      <c r="E51" s="28">
        <v>540</v>
      </c>
      <c r="F51" s="52">
        <v>0</v>
      </c>
      <c r="G51" s="320">
        <v>0</v>
      </c>
      <c r="H51" s="321"/>
      <c r="I51" s="60"/>
    </row>
    <row r="52" spans="1:9" ht="32.25" thickBot="1" x14ac:dyDescent="0.3">
      <c r="A52" s="152" t="s">
        <v>91</v>
      </c>
      <c r="B52" s="27" t="s">
        <v>66</v>
      </c>
      <c r="C52" s="27" t="s">
        <v>100</v>
      </c>
      <c r="D52" s="28" t="s">
        <v>341</v>
      </c>
      <c r="E52" s="28">
        <v>500</v>
      </c>
      <c r="F52" s="52">
        <f>F53</f>
        <v>137366</v>
      </c>
      <c r="G52" s="320">
        <f>G53</f>
        <v>0</v>
      </c>
      <c r="H52" s="321"/>
      <c r="I52" s="60"/>
    </row>
    <row r="53" spans="1:9" ht="158.25" thickBot="1" x14ac:dyDescent="0.3">
      <c r="A53" s="152" t="s">
        <v>337</v>
      </c>
      <c r="B53" s="27" t="s">
        <v>66</v>
      </c>
      <c r="C53" s="27" t="s">
        <v>100</v>
      </c>
      <c r="D53" s="28" t="s">
        <v>341</v>
      </c>
      <c r="E53" s="28">
        <v>540</v>
      </c>
      <c r="F53" s="52">
        <v>137366</v>
      </c>
      <c r="G53" s="320">
        <v>0</v>
      </c>
      <c r="H53" s="321"/>
      <c r="I53" s="60"/>
    </row>
    <row r="54" spans="1:9" ht="16.5" thickBot="1" x14ac:dyDescent="0.3">
      <c r="A54" s="7" t="s">
        <v>108</v>
      </c>
      <c r="B54" s="27" t="s">
        <v>66</v>
      </c>
      <c r="C54" s="27">
        <v>11</v>
      </c>
      <c r="D54" s="28"/>
      <c r="E54" s="28"/>
      <c r="F54" s="46">
        <f t="shared" ref="F54:G56" si="1">F55</f>
        <v>20000</v>
      </c>
      <c r="G54" s="286">
        <f t="shared" si="1"/>
        <v>20000</v>
      </c>
      <c r="H54" s="288"/>
      <c r="I54" s="60"/>
    </row>
    <row r="55" spans="1:9" ht="32.25" thickBot="1" x14ac:dyDescent="0.3">
      <c r="A55" s="152" t="s">
        <v>109</v>
      </c>
      <c r="B55" s="27" t="s">
        <v>66</v>
      </c>
      <c r="C55" s="27">
        <v>11</v>
      </c>
      <c r="D55" s="28" t="s">
        <v>110</v>
      </c>
      <c r="E55" s="28"/>
      <c r="F55" s="46">
        <f t="shared" si="1"/>
        <v>20000</v>
      </c>
      <c r="G55" s="286">
        <f t="shared" si="1"/>
        <v>20000</v>
      </c>
      <c r="H55" s="288"/>
      <c r="I55" s="60"/>
    </row>
    <row r="56" spans="1:9" ht="32.25" thickBot="1" x14ac:dyDescent="0.3">
      <c r="A56" s="7" t="s">
        <v>111</v>
      </c>
      <c r="B56" s="27" t="s">
        <v>66</v>
      </c>
      <c r="C56" s="27">
        <v>11</v>
      </c>
      <c r="D56" s="28" t="s">
        <v>112</v>
      </c>
      <c r="E56" s="28">
        <v>800</v>
      </c>
      <c r="F56" s="46">
        <f t="shared" si="1"/>
        <v>20000</v>
      </c>
      <c r="G56" s="286">
        <f t="shared" si="1"/>
        <v>20000</v>
      </c>
      <c r="H56" s="288"/>
      <c r="I56" s="60"/>
    </row>
    <row r="57" spans="1:9" ht="21.75" customHeight="1" thickBot="1" x14ac:dyDescent="0.3">
      <c r="A57" s="152" t="s">
        <v>113</v>
      </c>
      <c r="B57" s="27" t="s">
        <v>66</v>
      </c>
      <c r="C57" s="27">
        <v>11</v>
      </c>
      <c r="D57" s="28" t="s">
        <v>112</v>
      </c>
      <c r="E57" s="28">
        <v>870</v>
      </c>
      <c r="F57" s="46">
        <v>20000</v>
      </c>
      <c r="G57" s="286">
        <v>20000</v>
      </c>
      <c r="H57" s="288"/>
      <c r="I57" s="60"/>
    </row>
    <row r="58" spans="1:9" ht="48" thickBot="1" x14ac:dyDescent="0.3">
      <c r="A58" s="7" t="s">
        <v>114</v>
      </c>
      <c r="B58" s="27" t="s">
        <v>66</v>
      </c>
      <c r="C58" s="27">
        <v>13</v>
      </c>
      <c r="D58" s="28"/>
      <c r="E58" s="28"/>
      <c r="F58" s="46">
        <f>F59</f>
        <v>4060000</v>
      </c>
      <c r="G58" s="286">
        <f>G59</f>
        <v>4620000</v>
      </c>
      <c r="H58" s="288"/>
      <c r="I58" s="60"/>
    </row>
    <row r="59" spans="1:9" ht="32.25" thickBot="1" x14ac:dyDescent="0.3">
      <c r="A59" s="152" t="s">
        <v>85</v>
      </c>
      <c r="B59" s="27" t="s">
        <v>66</v>
      </c>
      <c r="C59" s="27">
        <v>13</v>
      </c>
      <c r="D59" s="28" t="s">
        <v>86</v>
      </c>
      <c r="E59" s="28"/>
      <c r="F59" s="47">
        <f>F60</f>
        <v>4060000</v>
      </c>
      <c r="G59" s="294">
        <f>G60</f>
        <v>4620000</v>
      </c>
      <c r="H59" s="295"/>
      <c r="I59" s="60"/>
    </row>
    <row r="60" spans="1:9" ht="63.75" thickBot="1" x14ac:dyDescent="0.3">
      <c r="A60" s="7" t="s">
        <v>87</v>
      </c>
      <c r="B60" s="27" t="s">
        <v>66</v>
      </c>
      <c r="C60" s="27">
        <v>13</v>
      </c>
      <c r="D60" s="28" t="s">
        <v>103</v>
      </c>
      <c r="E60" s="28"/>
      <c r="F60" s="47">
        <f>F61+F65</f>
        <v>4060000</v>
      </c>
      <c r="G60" s="294">
        <f>G61+G65</f>
        <v>4620000</v>
      </c>
      <c r="H60" s="295"/>
      <c r="I60" s="60"/>
    </row>
    <row r="61" spans="1:9" ht="16.5" thickBot="1" x14ac:dyDescent="0.3">
      <c r="A61" s="152" t="s">
        <v>117</v>
      </c>
      <c r="B61" s="27" t="s">
        <v>66</v>
      </c>
      <c r="C61" s="27">
        <v>13</v>
      </c>
      <c r="D61" s="28" t="s">
        <v>118</v>
      </c>
      <c r="E61" s="28"/>
      <c r="F61" s="47">
        <f>F62</f>
        <v>4000000</v>
      </c>
      <c r="G61" s="322">
        <f>G62</f>
        <v>4560000</v>
      </c>
      <c r="H61" s="323"/>
      <c r="I61" s="60"/>
    </row>
    <row r="62" spans="1:9" ht="32.25" thickBot="1" x14ac:dyDescent="0.3">
      <c r="A62" s="7" t="s">
        <v>111</v>
      </c>
      <c r="B62" s="27" t="s">
        <v>66</v>
      </c>
      <c r="C62" s="27">
        <v>13</v>
      </c>
      <c r="D62" s="28" t="s">
        <v>118</v>
      </c>
      <c r="E62" s="28">
        <v>800</v>
      </c>
      <c r="F62" s="47">
        <f>F63+F64</f>
        <v>4000000</v>
      </c>
      <c r="G62" s="322">
        <f>G63+G64</f>
        <v>4560000</v>
      </c>
      <c r="H62" s="323"/>
      <c r="I62" s="60"/>
    </row>
    <row r="63" spans="1:9" ht="32.25" thickBot="1" x14ac:dyDescent="0.3">
      <c r="A63" s="152" t="s">
        <v>119</v>
      </c>
      <c r="B63" s="27" t="s">
        <v>66</v>
      </c>
      <c r="C63" s="27">
        <v>13</v>
      </c>
      <c r="D63" s="28" t="s">
        <v>118</v>
      </c>
      <c r="E63" s="28">
        <v>830</v>
      </c>
      <c r="F63" s="47">
        <v>4000000</v>
      </c>
      <c r="G63" s="322">
        <v>4560000</v>
      </c>
      <c r="H63" s="323"/>
      <c r="I63" s="60"/>
    </row>
    <row r="64" spans="1:9" ht="32.25" thickBot="1" x14ac:dyDescent="0.3">
      <c r="A64" s="7" t="s">
        <v>120</v>
      </c>
      <c r="B64" s="27" t="s">
        <v>66</v>
      </c>
      <c r="C64" s="27">
        <v>13</v>
      </c>
      <c r="D64" s="28" t="s">
        <v>118</v>
      </c>
      <c r="E64" s="28">
        <v>850</v>
      </c>
      <c r="F64" s="47">
        <v>0</v>
      </c>
      <c r="G64" s="322">
        <v>0</v>
      </c>
      <c r="H64" s="323"/>
      <c r="I64" s="60"/>
    </row>
    <row r="65" spans="1:9" ht="111" thickBot="1" x14ac:dyDescent="0.3">
      <c r="A65" s="152" t="s">
        <v>121</v>
      </c>
      <c r="B65" s="27" t="s">
        <v>66</v>
      </c>
      <c r="C65" s="27">
        <v>13</v>
      </c>
      <c r="D65" s="28" t="s">
        <v>122</v>
      </c>
      <c r="E65" s="28"/>
      <c r="F65" s="47">
        <f>F66</f>
        <v>60000</v>
      </c>
      <c r="G65" s="294">
        <f>G66</f>
        <v>60000</v>
      </c>
      <c r="H65" s="295"/>
      <c r="I65" s="60"/>
    </row>
    <row r="66" spans="1:9" ht="48" thickBot="1" x14ac:dyDescent="0.3">
      <c r="A66" s="7" t="s">
        <v>123</v>
      </c>
      <c r="B66" s="27" t="s">
        <v>66</v>
      </c>
      <c r="C66" s="27">
        <v>13</v>
      </c>
      <c r="D66" s="28" t="s">
        <v>122</v>
      </c>
      <c r="E66" s="28">
        <v>300</v>
      </c>
      <c r="F66" s="47">
        <f>F67</f>
        <v>60000</v>
      </c>
      <c r="G66" s="294">
        <f>G67</f>
        <v>60000</v>
      </c>
      <c r="H66" s="295"/>
      <c r="I66" s="60"/>
    </row>
    <row r="67" spans="1:9" ht="32.25" thickBot="1" x14ac:dyDescent="0.3">
      <c r="A67" s="152" t="s">
        <v>124</v>
      </c>
      <c r="B67" s="27" t="s">
        <v>66</v>
      </c>
      <c r="C67" s="27">
        <v>13</v>
      </c>
      <c r="D67" s="28" t="s">
        <v>122</v>
      </c>
      <c r="E67" s="28">
        <v>360</v>
      </c>
      <c r="F67" s="47">
        <v>60000</v>
      </c>
      <c r="G67" s="294">
        <v>60000</v>
      </c>
      <c r="H67" s="295"/>
      <c r="I67" s="60"/>
    </row>
    <row r="68" spans="1:9" ht="24" customHeight="1" thickBot="1" x14ac:dyDescent="0.3">
      <c r="A68" s="18" t="s">
        <v>125</v>
      </c>
      <c r="B68" s="19" t="s">
        <v>126</v>
      </c>
      <c r="C68" s="19"/>
      <c r="D68" s="20"/>
      <c r="E68" s="20"/>
      <c r="F68" s="212">
        <f t="shared" ref="F68:G71" si="2">F69</f>
        <v>584048.72</v>
      </c>
      <c r="G68" s="326">
        <f t="shared" si="2"/>
        <v>604602.34</v>
      </c>
      <c r="H68" s="327"/>
      <c r="I68" s="60"/>
    </row>
    <row r="69" spans="1:9" ht="48" thickBot="1" x14ac:dyDescent="0.3">
      <c r="A69" s="7" t="s">
        <v>127</v>
      </c>
      <c r="B69" s="27" t="s">
        <v>126</v>
      </c>
      <c r="C69" s="27" t="s">
        <v>128</v>
      </c>
      <c r="D69" s="28"/>
      <c r="E69" s="28"/>
      <c r="F69" s="47">
        <f t="shared" si="2"/>
        <v>584048.72</v>
      </c>
      <c r="G69" s="294">
        <f t="shared" si="2"/>
        <v>604602.34</v>
      </c>
      <c r="H69" s="295"/>
      <c r="I69" s="60"/>
    </row>
    <row r="70" spans="1:9" ht="32.25" thickBot="1" x14ac:dyDescent="0.3">
      <c r="A70" s="152" t="s">
        <v>85</v>
      </c>
      <c r="B70" s="27" t="s">
        <v>126</v>
      </c>
      <c r="C70" s="27" t="s">
        <v>128</v>
      </c>
      <c r="D70" s="28" t="s">
        <v>86</v>
      </c>
      <c r="E70" s="28"/>
      <c r="F70" s="47">
        <f t="shared" si="2"/>
        <v>584048.72</v>
      </c>
      <c r="G70" s="294">
        <f t="shared" si="2"/>
        <v>604602.34</v>
      </c>
      <c r="H70" s="295"/>
      <c r="I70" s="60"/>
    </row>
    <row r="71" spans="1:9" ht="63.75" thickBot="1" x14ac:dyDescent="0.3">
      <c r="A71" s="7" t="s">
        <v>129</v>
      </c>
      <c r="B71" s="27" t="s">
        <v>126</v>
      </c>
      <c r="C71" s="27" t="s">
        <v>128</v>
      </c>
      <c r="D71" s="28" t="s">
        <v>103</v>
      </c>
      <c r="E71" s="28"/>
      <c r="F71" s="47">
        <f t="shared" si="2"/>
        <v>584048.72</v>
      </c>
      <c r="G71" s="294">
        <f t="shared" si="2"/>
        <v>604602.34</v>
      </c>
      <c r="H71" s="295"/>
      <c r="I71" s="60"/>
    </row>
    <row r="72" spans="1:9" ht="142.5" thickBot="1" x14ac:dyDescent="0.3">
      <c r="A72" s="152" t="s">
        <v>130</v>
      </c>
      <c r="B72" s="27" t="s">
        <v>126</v>
      </c>
      <c r="C72" s="27" t="s">
        <v>128</v>
      </c>
      <c r="D72" s="28" t="s">
        <v>131</v>
      </c>
      <c r="E72" s="28"/>
      <c r="F72" s="47">
        <f>F73+F75</f>
        <v>584048.72</v>
      </c>
      <c r="G72" s="294">
        <f>G73+G75</f>
        <v>604602.34</v>
      </c>
      <c r="H72" s="295"/>
      <c r="I72" s="60"/>
    </row>
    <row r="73" spans="1:9" ht="189.75" thickBot="1" x14ac:dyDescent="0.3">
      <c r="A73" s="7" t="s">
        <v>75</v>
      </c>
      <c r="B73" s="27" t="s">
        <v>126</v>
      </c>
      <c r="C73" s="27" t="s">
        <v>128</v>
      </c>
      <c r="D73" s="28" t="s">
        <v>131</v>
      </c>
      <c r="E73" s="28">
        <v>100</v>
      </c>
      <c r="F73" s="47">
        <f>F74</f>
        <v>581048.72</v>
      </c>
      <c r="G73" s="294">
        <f>G74</f>
        <v>601602.34</v>
      </c>
      <c r="H73" s="295"/>
      <c r="I73" s="60"/>
    </row>
    <row r="74" spans="1:9" ht="79.5" thickBot="1" x14ac:dyDescent="0.3">
      <c r="A74" s="152" t="s">
        <v>76</v>
      </c>
      <c r="B74" s="27" t="s">
        <v>126</v>
      </c>
      <c r="C74" s="27" t="s">
        <v>128</v>
      </c>
      <c r="D74" s="28" t="s">
        <v>131</v>
      </c>
      <c r="E74" s="28">
        <v>120</v>
      </c>
      <c r="F74" s="47">
        <v>581048.72</v>
      </c>
      <c r="G74" s="294">
        <v>601602.34</v>
      </c>
      <c r="H74" s="295"/>
      <c r="I74" s="60"/>
    </row>
    <row r="75" spans="1:9" ht="79.5" thickBot="1" x14ac:dyDescent="0.3">
      <c r="A75" s="7" t="s">
        <v>83</v>
      </c>
      <c r="B75" s="27" t="s">
        <v>126</v>
      </c>
      <c r="C75" s="27" t="s">
        <v>128</v>
      </c>
      <c r="D75" s="28" t="s">
        <v>131</v>
      </c>
      <c r="E75" s="28">
        <v>200</v>
      </c>
      <c r="F75" s="47">
        <f>F76</f>
        <v>3000</v>
      </c>
      <c r="G75" s="294">
        <f>G76</f>
        <v>3000</v>
      </c>
      <c r="H75" s="295"/>
      <c r="I75" s="60"/>
    </row>
    <row r="76" spans="1:9" ht="79.5" thickBot="1" x14ac:dyDescent="0.3">
      <c r="A76" s="152" t="s">
        <v>84</v>
      </c>
      <c r="B76" s="27" t="s">
        <v>126</v>
      </c>
      <c r="C76" s="27" t="s">
        <v>128</v>
      </c>
      <c r="D76" s="28" t="s">
        <v>131</v>
      </c>
      <c r="E76" s="28">
        <v>240</v>
      </c>
      <c r="F76" s="47">
        <v>3000</v>
      </c>
      <c r="G76" s="294">
        <v>3000</v>
      </c>
      <c r="H76" s="295"/>
      <c r="I76" s="60"/>
    </row>
    <row r="77" spans="1:9" ht="63.75" thickBot="1" x14ac:dyDescent="0.3">
      <c r="A77" s="31" t="s">
        <v>132</v>
      </c>
      <c r="B77" s="19" t="s">
        <v>128</v>
      </c>
      <c r="C77" s="19"/>
      <c r="D77" s="20"/>
      <c r="E77" s="20"/>
      <c r="F77" s="213">
        <f t="shared" ref="F77:G82" si="3">F78</f>
        <v>133469</v>
      </c>
      <c r="G77" s="324">
        <f t="shared" si="3"/>
        <v>0</v>
      </c>
      <c r="H77" s="325"/>
      <c r="I77" s="60"/>
    </row>
    <row r="78" spans="1:9" ht="93" customHeight="1" thickBot="1" x14ac:dyDescent="0.3">
      <c r="A78" s="152" t="s">
        <v>213</v>
      </c>
      <c r="B78" s="27" t="s">
        <v>128</v>
      </c>
      <c r="C78" s="27">
        <v>10</v>
      </c>
      <c r="D78" s="28"/>
      <c r="E78" s="28"/>
      <c r="F78" s="47">
        <f t="shared" si="3"/>
        <v>133469</v>
      </c>
      <c r="G78" s="294">
        <f t="shared" si="3"/>
        <v>0</v>
      </c>
      <c r="H78" s="295"/>
      <c r="I78" s="60"/>
    </row>
    <row r="79" spans="1:9" ht="32.25" thickBot="1" x14ac:dyDescent="0.3">
      <c r="A79" s="7" t="s">
        <v>85</v>
      </c>
      <c r="B79" s="27" t="s">
        <v>128</v>
      </c>
      <c r="C79" s="27">
        <v>10</v>
      </c>
      <c r="D79" s="28" t="s">
        <v>214</v>
      </c>
      <c r="E79" s="28"/>
      <c r="F79" s="47">
        <f t="shared" si="3"/>
        <v>133469</v>
      </c>
      <c r="G79" s="294">
        <f t="shared" si="3"/>
        <v>0</v>
      </c>
      <c r="H79" s="295"/>
      <c r="I79" s="60"/>
    </row>
    <row r="80" spans="1:9" ht="63.75" thickBot="1" x14ac:dyDescent="0.3">
      <c r="A80" s="152" t="s">
        <v>87</v>
      </c>
      <c r="B80" s="27" t="s">
        <v>128</v>
      </c>
      <c r="C80" s="27">
        <v>10</v>
      </c>
      <c r="D80" s="28" t="s">
        <v>103</v>
      </c>
      <c r="E80" s="28"/>
      <c r="F80" s="47">
        <f t="shared" si="3"/>
        <v>133469</v>
      </c>
      <c r="G80" s="294">
        <f t="shared" si="3"/>
        <v>0</v>
      </c>
      <c r="H80" s="295"/>
      <c r="I80" s="60"/>
    </row>
    <row r="81" spans="1:9" ht="126.75" thickBot="1" x14ac:dyDescent="0.3">
      <c r="A81" s="7" t="s">
        <v>134</v>
      </c>
      <c r="B81" s="27" t="s">
        <v>128</v>
      </c>
      <c r="C81" s="27">
        <v>10</v>
      </c>
      <c r="D81" s="28" t="s">
        <v>135</v>
      </c>
      <c r="E81" s="28"/>
      <c r="F81" s="47">
        <f t="shared" si="3"/>
        <v>133469</v>
      </c>
      <c r="G81" s="294">
        <f t="shared" si="3"/>
        <v>0</v>
      </c>
      <c r="H81" s="295"/>
      <c r="I81" s="60"/>
    </row>
    <row r="82" spans="1:9" ht="32.25" thickBot="1" x14ac:dyDescent="0.3">
      <c r="A82" s="152" t="s">
        <v>91</v>
      </c>
      <c r="B82" s="27" t="s">
        <v>128</v>
      </c>
      <c r="C82" s="27">
        <v>10</v>
      </c>
      <c r="D82" s="28" t="s">
        <v>135</v>
      </c>
      <c r="E82" s="28">
        <v>500</v>
      </c>
      <c r="F82" s="47">
        <f t="shared" si="3"/>
        <v>133469</v>
      </c>
      <c r="G82" s="294">
        <f t="shared" si="3"/>
        <v>0</v>
      </c>
      <c r="H82" s="295"/>
      <c r="I82" s="60"/>
    </row>
    <row r="83" spans="1:9" ht="32.25" thickBot="1" x14ac:dyDescent="0.3">
      <c r="A83" s="7" t="s">
        <v>92</v>
      </c>
      <c r="B83" s="27" t="s">
        <v>128</v>
      </c>
      <c r="C83" s="27">
        <v>10</v>
      </c>
      <c r="D83" s="28" t="s">
        <v>135</v>
      </c>
      <c r="E83" s="28">
        <v>540</v>
      </c>
      <c r="F83" s="47">
        <v>133469</v>
      </c>
      <c r="G83" s="294">
        <v>0</v>
      </c>
      <c r="H83" s="295"/>
      <c r="I83" s="60"/>
    </row>
    <row r="84" spans="1:9" ht="32.25" thickBot="1" x14ac:dyDescent="0.3">
      <c r="A84" s="18" t="s">
        <v>136</v>
      </c>
      <c r="B84" s="19" t="s">
        <v>68</v>
      </c>
      <c r="C84" s="19"/>
      <c r="D84" s="20"/>
      <c r="E84" s="20"/>
      <c r="F84" s="213">
        <f t="shared" ref="F84:G86" si="4">F85</f>
        <v>2300000</v>
      </c>
      <c r="G84" s="324">
        <f t="shared" si="4"/>
        <v>2300000</v>
      </c>
      <c r="H84" s="325"/>
      <c r="I84" s="60"/>
    </row>
    <row r="85" spans="1:9" ht="32.25" thickBot="1" x14ac:dyDescent="0.3">
      <c r="A85" s="7" t="s">
        <v>137</v>
      </c>
      <c r="B85" s="27" t="s">
        <v>68</v>
      </c>
      <c r="C85" s="27" t="s">
        <v>138</v>
      </c>
      <c r="D85" s="28"/>
      <c r="E85" s="28"/>
      <c r="F85" s="47">
        <f t="shared" si="4"/>
        <v>2300000</v>
      </c>
      <c r="G85" s="294">
        <f t="shared" si="4"/>
        <v>2300000</v>
      </c>
      <c r="H85" s="295"/>
      <c r="I85" s="60"/>
    </row>
    <row r="86" spans="1:9" ht="131.25" customHeight="1" thickBot="1" x14ac:dyDescent="0.3">
      <c r="A86" s="152" t="s">
        <v>423</v>
      </c>
      <c r="B86" s="27" t="s">
        <v>68</v>
      </c>
      <c r="C86" s="27" t="s">
        <v>138</v>
      </c>
      <c r="D86" s="28" t="s">
        <v>139</v>
      </c>
      <c r="E86" s="28"/>
      <c r="F86" s="47">
        <f t="shared" si="4"/>
        <v>2300000</v>
      </c>
      <c r="G86" s="294">
        <f t="shared" si="4"/>
        <v>2300000</v>
      </c>
      <c r="H86" s="295"/>
      <c r="I86" s="60"/>
    </row>
    <row r="87" spans="1:9" ht="33.75" customHeight="1" thickBot="1" x14ac:dyDescent="0.3">
      <c r="A87" s="152" t="s">
        <v>140</v>
      </c>
      <c r="B87" s="27" t="s">
        <v>68</v>
      </c>
      <c r="C87" s="27" t="s">
        <v>138</v>
      </c>
      <c r="D87" s="28" t="s">
        <v>141</v>
      </c>
      <c r="E87" s="28"/>
      <c r="F87" s="47">
        <f>F88+F92+F96</f>
        <v>2300000</v>
      </c>
      <c r="G87" s="294">
        <f>G88+G92+G96</f>
        <v>2300000</v>
      </c>
      <c r="H87" s="295"/>
      <c r="I87" s="60"/>
    </row>
    <row r="88" spans="1:9" ht="63.75" thickBot="1" x14ac:dyDescent="0.3">
      <c r="A88" s="7" t="s">
        <v>142</v>
      </c>
      <c r="B88" s="27" t="s">
        <v>68</v>
      </c>
      <c r="C88" s="27" t="s">
        <v>138</v>
      </c>
      <c r="D88" s="28" t="s">
        <v>143</v>
      </c>
      <c r="E88" s="28"/>
      <c r="F88" s="47">
        <f>F89</f>
        <v>1500000</v>
      </c>
      <c r="G88" s="294">
        <f>G89</f>
        <v>1500000</v>
      </c>
      <c r="H88" s="295"/>
      <c r="I88" s="60"/>
    </row>
    <row r="89" spans="1:9" ht="48" thickBot="1" x14ac:dyDescent="0.3">
      <c r="A89" s="152" t="s">
        <v>207</v>
      </c>
      <c r="B89" s="27" t="s">
        <v>68</v>
      </c>
      <c r="C89" s="27" t="s">
        <v>138</v>
      </c>
      <c r="D89" s="28" t="s">
        <v>144</v>
      </c>
      <c r="E89" s="28"/>
      <c r="F89" s="47">
        <f>F90</f>
        <v>1500000</v>
      </c>
      <c r="G89" s="294">
        <f>G90</f>
        <v>1500000</v>
      </c>
      <c r="H89" s="295"/>
      <c r="I89" s="60"/>
    </row>
    <row r="90" spans="1:9" ht="63.75" customHeight="1" thickBot="1" x14ac:dyDescent="0.3">
      <c r="A90" s="152" t="s">
        <v>83</v>
      </c>
      <c r="B90" s="27" t="s">
        <v>68</v>
      </c>
      <c r="C90" s="27" t="s">
        <v>138</v>
      </c>
      <c r="D90" s="28" t="s">
        <v>144</v>
      </c>
      <c r="E90" s="28">
        <v>200</v>
      </c>
      <c r="F90" s="47">
        <f>F91</f>
        <v>1500000</v>
      </c>
      <c r="G90" s="294">
        <v>1500000</v>
      </c>
      <c r="H90" s="295"/>
      <c r="I90" s="60"/>
    </row>
    <row r="91" spans="1:9" ht="79.5" thickBot="1" x14ac:dyDescent="0.3">
      <c r="A91" s="7" t="s">
        <v>84</v>
      </c>
      <c r="B91" s="27" t="s">
        <v>68</v>
      </c>
      <c r="C91" s="27" t="s">
        <v>138</v>
      </c>
      <c r="D91" s="28" t="s">
        <v>144</v>
      </c>
      <c r="E91" s="28">
        <v>240</v>
      </c>
      <c r="F91" s="47">
        <v>1500000</v>
      </c>
      <c r="G91" s="294">
        <v>1500000</v>
      </c>
      <c r="H91" s="295"/>
      <c r="I91" s="60"/>
    </row>
    <row r="92" spans="1:9" ht="68.25" customHeight="1" thickBot="1" x14ac:dyDescent="0.3">
      <c r="A92" s="152" t="s">
        <v>145</v>
      </c>
      <c r="B92" s="27" t="s">
        <v>68</v>
      </c>
      <c r="C92" s="27" t="s">
        <v>138</v>
      </c>
      <c r="D92" s="28" t="s">
        <v>146</v>
      </c>
      <c r="E92" s="28"/>
      <c r="F92" s="47">
        <f t="shared" ref="F92:G94" si="5">F93</f>
        <v>500000</v>
      </c>
      <c r="G92" s="294">
        <f t="shared" si="5"/>
        <v>500000</v>
      </c>
      <c r="H92" s="295"/>
      <c r="I92" s="60"/>
    </row>
    <row r="93" spans="1:9" ht="48" thickBot="1" x14ac:dyDescent="0.3">
      <c r="A93" s="7" t="s">
        <v>147</v>
      </c>
      <c r="B93" s="27" t="s">
        <v>68</v>
      </c>
      <c r="C93" s="27" t="s">
        <v>138</v>
      </c>
      <c r="D93" s="28" t="s">
        <v>150</v>
      </c>
      <c r="E93" s="28"/>
      <c r="F93" s="47">
        <f t="shared" si="5"/>
        <v>500000</v>
      </c>
      <c r="G93" s="294">
        <f t="shared" si="5"/>
        <v>500000</v>
      </c>
      <c r="H93" s="295"/>
      <c r="I93" s="60"/>
    </row>
    <row r="94" spans="1:9" ht="63.75" customHeight="1" thickBot="1" x14ac:dyDescent="0.3">
      <c r="A94" s="152" t="s">
        <v>83</v>
      </c>
      <c r="B94" s="27" t="s">
        <v>68</v>
      </c>
      <c r="C94" s="27" t="s">
        <v>138</v>
      </c>
      <c r="D94" s="28" t="s">
        <v>150</v>
      </c>
      <c r="E94" s="28">
        <v>200</v>
      </c>
      <c r="F94" s="47">
        <f t="shared" si="5"/>
        <v>500000</v>
      </c>
      <c r="G94" s="294">
        <f t="shared" si="5"/>
        <v>500000</v>
      </c>
      <c r="H94" s="295"/>
      <c r="I94" s="60"/>
    </row>
    <row r="95" spans="1:9" ht="79.5" thickBot="1" x14ac:dyDescent="0.3">
      <c r="A95" s="7" t="s">
        <v>84</v>
      </c>
      <c r="B95" s="27" t="s">
        <v>68</v>
      </c>
      <c r="C95" s="27" t="s">
        <v>138</v>
      </c>
      <c r="D95" s="28" t="s">
        <v>150</v>
      </c>
      <c r="E95" s="28">
        <v>240</v>
      </c>
      <c r="F95" s="47">
        <v>500000</v>
      </c>
      <c r="G95" s="294">
        <v>500000</v>
      </c>
      <c r="H95" s="295"/>
      <c r="I95" s="60"/>
    </row>
    <row r="96" spans="1:9" ht="79.5" thickBot="1" x14ac:dyDescent="0.3">
      <c r="A96" s="223" t="s">
        <v>420</v>
      </c>
      <c r="B96" s="27" t="s">
        <v>68</v>
      </c>
      <c r="C96" s="27" t="s">
        <v>138</v>
      </c>
      <c r="D96" s="222" t="s">
        <v>146</v>
      </c>
      <c r="E96" s="28"/>
      <c r="F96" s="47">
        <f t="shared" ref="F96:G98" si="6">F97</f>
        <v>300000</v>
      </c>
      <c r="G96" s="294">
        <f t="shared" si="6"/>
        <v>300000</v>
      </c>
      <c r="H96" s="295"/>
      <c r="I96" s="60"/>
    </row>
    <row r="97" spans="1:9" ht="113.25" customHeight="1" thickBot="1" x14ac:dyDescent="0.3">
      <c r="A97" s="152" t="s">
        <v>149</v>
      </c>
      <c r="B97" s="27" t="s">
        <v>68</v>
      </c>
      <c r="C97" s="27" t="s">
        <v>138</v>
      </c>
      <c r="D97" s="222" t="s">
        <v>419</v>
      </c>
      <c r="E97" s="28"/>
      <c r="F97" s="47">
        <f t="shared" si="6"/>
        <v>300000</v>
      </c>
      <c r="G97" s="294">
        <f t="shared" si="6"/>
        <v>300000</v>
      </c>
      <c r="H97" s="295"/>
      <c r="I97" s="60"/>
    </row>
    <row r="98" spans="1:9" ht="66.75" customHeight="1" thickBot="1" x14ac:dyDescent="0.3">
      <c r="A98" s="152" t="s">
        <v>83</v>
      </c>
      <c r="B98" s="27" t="s">
        <v>68</v>
      </c>
      <c r="C98" s="27" t="s">
        <v>138</v>
      </c>
      <c r="D98" s="222" t="s">
        <v>419</v>
      </c>
      <c r="E98" s="28">
        <v>200</v>
      </c>
      <c r="F98" s="47">
        <f t="shared" si="6"/>
        <v>300000</v>
      </c>
      <c r="G98" s="294">
        <f t="shared" si="6"/>
        <v>300000</v>
      </c>
      <c r="H98" s="295"/>
      <c r="I98" s="60"/>
    </row>
    <row r="99" spans="1:9" ht="79.5" thickBot="1" x14ac:dyDescent="0.3">
      <c r="A99" s="7" t="s">
        <v>84</v>
      </c>
      <c r="B99" s="27" t="s">
        <v>68</v>
      </c>
      <c r="C99" s="27" t="s">
        <v>138</v>
      </c>
      <c r="D99" s="222" t="s">
        <v>419</v>
      </c>
      <c r="E99" s="28">
        <v>240</v>
      </c>
      <c r="F99" s="47">
        <v>300000</v>
      </c>
      <c r="G99" s="294">
        <v>300000</v>
      </c>
      <c r="H99" s="295"/>
      <c r="I99" s="60"/>
    </row>
    <row r="100" spans="1:9" ht="56.25" customHeight="1" thickBot="1" x14ac:dyDescent="0.3">
      <c r="A100" s="18" t="s">
        <v>158</v>
      </c>
      <c r="B100" s="19" t="s">
        <v>159</v>
      </c>
      <c r="C100" s="19"/>
      <c r="D100" s="20"/>
      <c r="E100" s="20"/>
      <c r="F100" s="45">
        <f>F101+F107+F117</f>
        <v>0</v>
      </c>
      <c r="G100" s="292">
        <f>G101+G107+G117</f>
        <v>0</v>
      </c>
      <c r="H100" s="328"/>
      <c r="I100" s="60"/>
    </row>
    <row r="101" spans="1:9" ht="47.25" customHeight="1" thickBot="1" x14ac:dyDescent="0.3">
      <c r="A101" s="7" t="s">
        <v>160</v>
      </c>
      <c r="B101" s="27" t="s">
        <v>159</v>
      </c>
      <c r="C101" s="27" t="s">
        <v>66</v>
      </c>
      <c r="D101" s="28"/>
      <c r="E101" s="28"/>
      <c r="F101" s="47">
        <f t="shared" ref="F101:G105" si="7">F102</f>
        <v>0</v>
      </c>
      <c r="G101" s="294">
        <f t="shared" si="7"/>
        <v>0</v>
      </c>
      <c r="H101" s="295"/>
      <c r="I101" s="60"/>
    </row>
    <row r="102" spans="1:9" ht="32.25" thickBot="1" x14ac:dyDescent="0.3">
      <c r="A102" s="152" t="s">
        <v>101</v>
      </c>
      <c r="B102" s="27" t="s">
        <v>159</v>
      </c>
      <c r="C102" s="27" t="s">
        <v>66</v>
      </c>
      <c r="D102" s="28" t="s">
        <v>86</v>
      </c>
      <c r="E102" s="28"/>
      <c r="F102" s="47">
        <f t="shared" si="7"/>
        <v>0</v>
      </c>
      <c r="G102" s="294">
        <f t="shared" si="7"/>
        <v>0</v>
      </c>
      <c r="H102" s="295"/>
      <c r="I102" s="60"/>
    </row>
    <row r="103" spans="1:9" ht="63.75" thickBot="1" x14ac:dyDescent="0.3">
      <c r="A103" s="7" t="s">
        <v>87</v>
      </c>
      <c r="B103" s="27" t="s">
        <v>159</v>
      </c>
      <c r="C103" s="27" t="s">
        <v>66</v>
      </c>
      <c r="D103" s="28" t="s">
        <v>103</v>
      </c>
      <c r="E103" s="28"/>
      <c r="F103" s="47">
        <f t="shared" si="7"/>
        <v>0</v>
      </c>
      <c r="G103" s="294">
        <f t="shared" si="7"/>
        <v>0</v>
      </c>
      <c r="H103" s="295"/>
      <c r="I103" s="60"/>
    </row>
    <row r="104" spans="1:9" ht="95.25" thickBot="1" x14ac:dyDescent="0.3">
      <c r="A104" s="152" t="s">
        <v>161</v>
      </c>
      <c r="B104" s="27" t="s">
        <v>159</v>
      </c>
      <c r="C104" s="27" t="s">
        <v>66</v>
      </c>
      <c r="D104" s="28" t="s">
        <v>215</v>
      </c>
      <c r="E104" s="28"/>
      <c r="F104" s="47">
        <f t="shared" si="7"/>
        <v>0</v>
      </c>
      <c r="G104" s="294">
        <f t="shared" si="7"/>
        <v>0</v>
      </c>
      <c r="H104" s="295"/>
      <c r="I104" s="60"/>
    </row>
    <row r="105" spans="1:9" ht="65.25" customHeight="1" thickBot="1" x14ac:dyDescent="0.3">
      <c r="A105" s="152" t="s">
        <v>83</v>
      </c>
      <c r="B105" s="27" t="s">
        <v>159</v>
      </c>
      <c r="C105" s="27" t="s">
        <v>66</v>
      </c>
      <c r="D105" s="28" t="s">
        <v>215</v>
      </c>
      <c r="E105" s="28">
        <v>200</v>
      </c>
      <c r="F105" s="47">
        <f t="shared" si="7"/>
        <v>0</v>
      </c>
      <c r="G105" s="294">
        <f t="shared" si="7"/>
        <v>0</v>
      </c>
      <c r="H105" s="295"/>
      <c r="I105" s="60"/>
    </row>
    <row r="106" spans="1:9" ht="79.5" thickBot="1" x14ac:dyDescent="0.3">
      <c r="A106" s="7" t="s">
        <v>84</v>
      </c>
      <c r="B106" s="27" t="s">
        <v>159</v>
      </c>
      <c r="C106" s="27" t="s">
        <v>66</v>
      </c>
      <c r="D106" s="28" t="s">
        <v>215</v>
      </c>
      <c r="E106" s="28">
        <v>240</v>
      </c>
      <c r="F106" s="47">
        <v>0</v>
      </c>
      <c r="G106" s="294">
        <v>0</v>
      </c>
      <c r="H106" s="295"/>
      <c r="I106" s="60"/>
    </row>
    <row r="107" spans="1:9" ht="32.25" thickBot="1" x14ac:dyDescent="0.3">
      <c r="A107" s="152" t="s">
        <v>163</v>
      </c>
      <c r="B107" s="27" t="s">
        <v>159</v>
      </c>
      <c r="C107" s="27" t="s">
        <v>126</v>
      </c>
      <c r="D107" s="28"/>
      <c r="E107" s="28"/>
      <c r="F107" s="47">
        <f>F108</f>
        <v>0</v>
      </c>
      <c r="G107" s="294">
        <f>G108</f>
        <v>0</v>
      </c>
      <c r="H107" s="295"/>
      <c r="I107" s="60"/>
    </row>
    <row r="108" spans="1:9" ht="32.25" thickBot="1" x14ac:dyDescent="0.3">
      <c r="A108" s="7" t="s">
        <v>85</v>
      </c>
      <c r="B108" s="27" t="s">
        <v>159</v>
      </c>
      <c r="C108" s="27" t="s">
        <v>126</v>
      </c>
      <c r="D108" s="28" t="s">
        <v>86</v>
      </c>
      <c r="E108" s="28"/>
      <c r="F108" s="47">
        <f>F109</f>
        <v>0</v>
      </c>
      <c r="G108" s="294">
        <f>G109</f>
        <v>0</v>
      </c>
      <c r="H108" s="295"/>
      <c r="I108" s="60"/>
    </row>
    <row r="109" spans="1:9" ht="63.75" thickBot="1" x14ac:dyDescent="0.3">
      <c r="A109" s="152" t="s">
        <v>164</v>
      </c>
      <c r="B109" s="27" t="s">
        <v>159</v>
      </c>
      <c r="C109" s="27" t="s">
        <v>126</v>
      </c>
      <c r="D109" s="28" t="s">
        <v>103</v>
      </c>
      <c r="E109" s="28"/>
      <c r="F109" s="47">
        <f>F110+F113</f>
        <v>0</v>
      </c>
      <c r="G109" s="294">
        <f>G110+G113</f>
        <v>0</v>
      </c>
      <c r="H109" s="295"/>
      <c r="I109" s="60"/>
    </row>
    <row r="110" spans="1:9" ht="63.75" thickBot="1" x14ac:dyDescent="0.3">
      <c r="A110" s="7" t="s">
        <v>216</v>
      </c>
      <c r="B110" s="27" t="s">
        <v>159</v>
      </c>
      <c r="C110" s="27" t="s">
        <v>126</v>
      </c>
      <c r="D110" s="28" t="s">
        <v>162</v>
      </c>
      <c r="E110" s="28"/>
      <c r="F110" s="47">
        <f>F111</f>
        <v>0</v>
      </c>
      <c r="G110" s="294">
        <f>G111</f>
        <v>0</v>
      </c>
      <c r="H110" s="295"/>
      <c r="I110" s="60"/>
    </row>
    <row r="111" spans="1:9" ht="65.25" customHeight="1" thickBot="1" x14ac:dyDescent="0.3">
      <c r="A111" s="152" t="s">
        <v>83</v>
      </c>
      <c r="B111" s="27" t="s">
        <v>159</v>
      </c>
      <c r="C111" s="27" t="s">
        <v>126</v>
      </c>
      <c r="D111" s="28" t="s">
        <v>162</v>
      </c>
      <c r="E111" s="28">
        <v>200</v>
      </c>
      <c r="F111" s="47">
        <f>F112</f>
        <v>0</v>
      </c>
      <c r="G111" s="294">
        <f>G112</f>
        <v>0</v>
      </c>
      <c r="H111" s="295"/>
      <c r="I111" s="60"/>
    </row>
    <row r="112" spans="1:9" ht="79.5" thickBot="1" x14ac:dyDescent="0.3">
      <c r="A112" s="7" t="s">
        <v>84</v>
      </c>
      <c r="B112" s="27" t="s">
        <v>159</v>
      </c>
      <c r="C112" s="27" t="s">
        <v>126</v>
      </c>
      <c r="D112" s="28" t="s">
        <v>162</v>
      </c>
      <c r="E112" s="28">
        <v>240</v>
      </c>
      <c r="F112" s="47">
        <v>0</v>
      </c>
      <c r="G112" s="294">
        <v>0</v>
      </c>
      <c r="H112" s="295"/>
      <c r="I112" s="60"/>
    </row>
    <row r="113" spans="1:9" ht="32.25" thickBot="1" x14ac:dyDescent="0.3">
      <c r="A113" s="152" t="s">
        <v>167</v>
      </c>
      <c r="B113" s="27" t="s">
        <v>159</v>
      </c>
      <c r="C113" s="27" t="s">
        <v>126</v>
      </c>
      <c r="D113" s="28" t="s">
        <v>168</v>
      </c>
      <c r="E113" s="28"/>
      <c r="F113" s="47">
        <f>F114</f>
        <v>0</v>
      </c>
      <c r="G113" s="294">
        <f>G114</f>
        <v>0</v>
      </c>
      <c r="H113" s="295"/>
      <c r="I113" s="60"/>
    </row>
    <row r="114" spans="1:9" ht="31.5" customHeight="1" x14ac:dyDescent="0.25">
      <c r="A114" s="329" t="s">
        <v>83</v>
      </c>
      <c r="B114" s="299" t="s">
        <v>159</v>
      </c>
      <c r="C114" s="299" t="s">
        <v>126</v>
      </c>
      <c r="D114" s="302" t="s">
        <v>168</v>
      </c>
      <c r="E114" s="302">
        <v>200</v>
      </c>
      <c r="F114" s="305">
        <f>F116</f>
        <v>0</v>
      </c>
      <c r="G114" s="308">
        <f>G116</f>
        <v>0</v>
      </c>
      <c r="H114" s="309"/>
      <c r="I114" s="314"/>
    </row>
    <row r="115" spans="1:9" ht="35.25" customHeight="1" thickBot="1" x14ac:dyDescent="0.3">
      <c r="A115" s="330"/>
      <c r="B115" s="277"/>
      <c r="C115" s="277"/>
      <c r="D115" s="279"/>
      <c r="E115" s="279"/>
      <c r="F115" s="331"/>
      <c r="G115" s="312"/>
      <c r="H115" s="313"/>
      <c r="I115" s="314"/>
    </row>
    <row r="116" spans="1:9" ht="80.25" customHeight="1" thickBot="1" x14ac:dyDescent="0.3">
      <c r="A116" s="152" t="s">
        <v>84</v>
      </c>
      <c r="B116" s="27" t="s">
        <v>159</v>
      </c>
      <c r="C116" s="27" t="s">
        <v>126</v>
      </c>
      <c r="D116" s="28" t="s">
        <v>168</v>
      </c>
      <c r="E116" s="28">
        <v>240</v>
      </c>
      <c r="F116" s="47">
        <v>0</v>
      </c>
      <c r="G116" s="294">
        <v>0</v>
      </c>
      <c r="H116" s="295"/>
      <c r="I116" s="60"/>
    </row>
    <row r="117" spans="1:9" ht="16.5" thickBot="1" x14ac:dyDescent="0.3">
      <c r="A117" s="7" t="s">
        <v>169</v>
      </c>
      <c r="B117" s="27" t="s">
        <v>159</v>
      </c>
      <c r="C117" s="27" t="s">
        <v>128</v>
      </c>
      <c r="D117" s="28"/>
      <c r="E117" s="28"/>
      <c r="F117" s="46">
        <f>F118</f>
        <v>0</v>
      </c>
      <c r="G117" s="286">
        <f>G118</f>
        <v>0</v>
      </c>
      <c r="H117" s="288"/>
      <c r="I117" s="60"/>
    </row>
    <row r="118" spans="1:9" ht="32.25" thickBot="1" x14ac:dyDescent="0.3">
      <c r="A118" s="152" t="s">
        <v>85</v>
      </c>
      <c r="B118" s="27" t="s">
        <v>159</v>
      </c>
      <c r="C118" s="27" t="s">
        <v>128</v>
      </c>
      <c r="D118" s="28" t="s">
        <v>86</v>
      </c>
      <c r="E118" s="28"/>
      <c r="F118" s="46">
        <f>F119</f>
        <v>0</v>
      </c>
      <c r="G118" s="286">
        <f>G119</f>
        <v>0</v>
      </c>
      <c r="H118" s="288"/>
      <c r="I118" s="60"/>
    </row>
    <row r="119" spans="1:9" ht="63.75" thickBot="1" x14ac:dyDescent="0.3">
      <c r="A119" s="7" t="s">
        <v>164</v>
      </c>
      <c r="B119" s="33" t="s">
        <v>159</v>
      </c>
      <c r="C119" s="27" t="s">
        <v>128</v>
      </c>
      <c r="D119" s="28" t="s">
        <v>103</v>
      </c>
      <c r="E119" s="28"/>
      <c r="F119" s="46">
        <f>F120+F124</f>
        <v>0</v>
      </c>
      <c r="G119" s="286">
        <f>G120+G124</f>
        <v>0</v>
      </c>
      <c r="H119" s="288"/>
      <c r="I119" s="60"/>
    </row>
    <row r="120" spans="1:9" ht="15.75" customHeight="1" x14ac:dyDescent="0.25">
      <c r="A120" s="332" t="s">
        <v>220</v>
      </c>
      <c r="B120" s="276" t="s">
        <v>159</v>
      </c>
      <c r="C120" s="334" t="s">
        <v>128</v>
      </c>
      <c r="D120" s="336" t="s">
        <v>176</v>
      </c>
      <c r="E120" s="302"/>
      <c r="F120" s="305">
        <f>F122</f>
        <v>0</v>
      </c>
      <c r="G120" s="308">
        <f>G122</f>
        <v>0</v>
      </c>
      <c r="H120" s="309"/>
      <c r="I120" s="314"/>
    </row>
    <row r="121" spans="1:9" ht="93.75" customHeight="1" thickBot="1" x14ac:dyDescent="0.3">
      <c r="A121" s="333"/>
      <c r="B121" s="277"/>
      <c r="C121" s="335"/>
      <c r="D121" s="337"/>
      <c r="E121" s="279"/>
      <c r="F121" s="331"/>
      <c r="G121" s="312"/>
      <c r="H121" s="313"/>
      <c r="I121" s="314"/>
    </row>
    <row r="122" spans="1:9" ht="64.5" customHeight="1" thickBot="1" x14ac:dyDescent="0.3">
      <c r="A122" s="152" t="s">
        <v>83</v>
      </c>
      <c r="B122" s="27" t="s">
        <v>159</v>
      </c>
      <c r="C122" s="27" t="s">
        <v>128</v>
      </c>
      <c r="D122" s="28" t="s">
        <v>176</v>
      </c>
      <c r="E122" s="28">
        <v>200</v>
      </c>
      <c r="F122" s="47">
        <v>0</v>
      </c>
      <c r="G122" s="294">
        <v>0</v>
      </c>
      <c r="H122" s="295"/>
      <c r="I122" s="60"/>
    </row>
    <row r="123" spans="1:9" ht="79.5" thickBot="1" x14ac:dyDescent="0.3">
      <c r="A123" s="7" t="s">
        <v>84</v>
      </c>
      <c r="B123" s="27" t="s">
        <v>159</v>
      </c>
      <c r="C123" s="27" t="s">
        <v>128</v>
      </c>
      <c r="D123" s="28" t="s">
        <v>176</v>
      </c>
      <c r="E123" s="28">
        <v>240</v>
      </c>
      <c r="F123" s="47">
        <v>0</v>
      </c>
      <c r="G123" s="294">
        <v>0</v>
      </c>
      <c r="H123" s="295"/>
      <c r="I123" s="60"/>
    </row>
    <row r="124" spans="1:9" ht="102" customHeight="1" thickBot="1" x14ac:dyDescent="0.3">
      <c r="A124" s="152" t="s">
        <v>177</v>
      </c>
      <c r="B124" s="27" t="s">
        <v>159</v>
      </c>
      <c r="C124" s="27" t="s">
        <v>128</v>
      </c>
      <c r="D124" s="28" t="s">
        <v>178</v>
      </c>
      <c r="E124" s="28"/>
      <c r="F124" s="47">
        <f>F125</f>
        <v>0</v>
      </c>
      <c r="G124" s="294">
        <f>G125</f>
        <v>0</v>
      </c>
      <c r="H124" s="295"/>
      <c r="I124" s="60"/>
    </row>
    <row r="125" spans="1:9" ht="64.5" customHeight="1" thickBot="1" x14ac:dyDescent="0.3">
      <c r="A125" s="152" t="s">
        <v>83</v>
      </c>
      <c r="B125" s="27" t="s">
        <v>159</v>
      </c>
      <c r="C125" s="27" t="s">
        <v>128</v>
      </c>
      <c r="D125" s="28" t="s">
        <v>178</v>
      </c>
      <c r="E125" s="28">
        <v>200</v>
      </c>
      <c r="F125" s="47">
        <f>F126</f>
        <v>0</v>
      </c>
      <c r="G125" s="294">
        <f>G126</f>
        <v>0</v>
      </c>
      <c r="H125" s="295"/>
      <c r="I125" s="60"/>
    </row>
    <row r="126" spans="1:9" ht="79.5" thickBot="1" x14ac:dyDescent="0.3">
      <c r="A126" s="7" t="s">
        <v>84</v>
      </c>
      <c r="B126" s="27" t="s">
        <v>159</v>
      </c>
      <c r="C126" s="27" t="s">
        <v>128</v>
      </c>
      <c r="D126" s="28" t="s">
        <v>178</v>
      </c>
      <c r="E126" s="28">
        <v>240</v>
      </c>
      <c r="F126" s="46">
        <v>0</v>
      </c>
      <c r="G126" s="286">
        <v>0</v>
      </c>
      <c r="H126" s="288"/>
      <c r="I126" s="60"/>
    </row>
    <row r="127" spans="1:9" ht="32.25" thickBot="1" x14ac:dyDescent="0.3">
      <c r="A127" s="18" t="s">
        <v>179</v>
      </c>
      <c r="B127" s="19" t="s">
        <v>180</v>
      </c>
      <c r="C127" s="19"/>
      <c r="D127" s="20"/>
      <c r="E127" s="20"/>
      <c r="F127" s="213">
        <f t="shared" ref="F127:G129" si="8">F128</f>
        <v>8792382.4100000001</v>
      </c>
      <c r="G127" s="324">
        <f t="shared" si="8"/>
        <v>7933888.0899999999</v>
      </c>
      <c r="H127" s="325"/>
      <c r="I127" s="60"/>
    </row>
    <row r="128" spans="1:9" ht="16.5" thickBot="1" x14ac:dyDescent="0.3">
      <c r="A128" s="7" t="s">
        <v>181</v>
      </c>
      <c r="B128" s="27" t="s">
        <v>180</v>
      </c>
      <c r="C128" s="27" t="s">
        <v>66</v>
      </c>
      <c r="D128" s="28"/>
      <c r="E128" s="28"/>
      <c r="F128" s="212">
        <f t="shared" si="8"/>
        <v>8792382.4100000001</v>
      </c>
      <c r="G128" s="326">
        <f t="shared" si="8"/>
        <v>7933888.0899999999</v>
      </c>
      <c r="H128" s="327"/>
      <c r="I128" s="60"/>
    </row>
    <row r="129" spans="1:9" ht="111" thickBot="1" x14ac:dyDescent="0.3">
      <c r="A129" s="152" t="s">
        <v>422</v>
      </c>
      <c r="B129" s="27" t="s">
        <v>180</v>
      </c>
      <c r="C129" s="27" t="s">
        <v>66</v>
      </c>
      <c r="D129" s="28" t="s">
        <v>182</v>
      </c>
      <c r="E129" s="28"/>
      <c r="F129" s="212">
        <f t="shared" si="8"/>
        <v>8792382.4100000001</v>
      </c>
      <c r="G129" s="326">
        <f t="shared" si="8"/>
        <v>7933888.0899999999</v>
      </c>
      <c r="H129" s="327"/>
      <c r="I129" s="60"/>
    </row>
    <row r="130" spans="1:9" ht="34.5" customHeight="1" thickBot="1" x14ac:dyDescent="0.3">
      <c r="A130" s="152" t="s">
        <v>140</v>
      </c>
      <c r="B130" s="27" t="s">
        <v>180</v>
      </c>
      <c r="C130" s="27" t="s">
        <v>66</v>
      </c>
      <c r="D130" s="28" t="s">
        <v>183</v>
      </c>
      <c r="E130" s="28"/>
      <c r="F130" s="212">
        <f>F131+F140</f>
        <v>8792382.4100000001</v>
      </c>
      <c r="G130" s="326">
        <f>G131+G140</f>
        <v>7933888.0899999999</v>
      </c>
      <c r="H130" s="327"/>
      <c r="I130" s="60"/>
    </row>
    <row r="131" spans="1:9" ht="126.75" thickBot="1" x14ac:dyDescent="0.3">
      <c r="A131" s="7" t="s">
        <v>184</v>
      </c>
      <c r="B131" s="27" t="s">
        <v>180</v>
      </c>
      <c r="C131" s="27" t="s">
        <v>66</v>
      </c>
      <c r="D131" s="28" t="s">
        <v>185</v>
      </c>
      <c r="E131" s="28"/>
      <c r="F131" s="212">
        <f>F132+F137</f>
        <v>6824964.4200000009</v>
      </c>
      <c r="G131" s="326">
        <f>G132+G138</f>
        <v>5655725.2700000005</v>
      </c>
      <c r="H131" s="327"/>
      <c r="I131" s="60"/>
    </row>
    <row r="132" spans="1:9" ht="63.75" thickBot="1" x14ac:dyDescent="0.3">
      <c r="A132" s="152" t="s">
        <v>186</v>
      </c>
      <c r="B132" s="27" t="s">
        <v>180</v>
      </c>
      <c r="C132" s="27" t="s">
        <v>66</v>
      </c>
      <c r="D132" s="28" t="s">
        <v>187</v>
      </c>
      <c r="E132" s="28"/>
      <c r="F132" s="212">
        <f>F133+F135</f>
        <v>6469495.1400000006</v>
      </c>
      <c r="G132" s="326">
        <f>G133+G135</f>
        <v>5274985.7600000007</v>
      </c>
      <c r="H132" s="327"/>
      <c r="I132" s="60"/>
    </row>
    <row r="133" spans="1:9" ht="189.75" thickBot="1" x14ac:dyDescent="0.3">
      <c r="A133" s="7" t="s">
        <v>75</v>
      </c>
      <c r="B133" s="27" t="s">
        <v>180</v>
      </c>
      <c r="C133" s="27" t="s">
        <v>66</v>
      </c>
      <c r="D133" s="28" t="s">
        <v>188</v>
      </c>
      <c r="E133" s="28">
        <v>100</v>
      </c>
      <c r="F133" s="212">
        <f>F134</f>
        <v>4142998.58</v>
      </c>
      <c r="G133" s="326">
        <f>G134</f>
        <v>4437523.4800000004</v>
      </c>
      <c r="H133" s="327"/>
      <c r="I133" s="60"/>
    </row>
    <row r="134" spans="1:9" ht="48" thickBot="1" x14ac:dyDescent="0.3">
      <c r="A134" s="152" t="s">
        <v>189</v>
      </c>
      <c r="B134" s="27" t="s">
        <v>180</v>
      </c>
      <c r="C134" s="27" t="s">
        <v>66</v>
      </c>
      <c r="D134" s="28" t="s">
        <v>188</v>
      </c>
      <c r="E134" s="28">
        <v>110</v>
      </c>
      <c r="F134" s="212">
        <v>4142998.58</v>
      </c>
      <c r="G134" s="326">
        <v>4437523.4800000004</v>
      </c>
      <c r="H134" s="327"/>
      <c r="I134" s="60"/>
    </row>
    <row r="135" spans="1:9" ht="79.5" thickBot="1" x14ac:dyDescent="0.3">
      <c r="A135" s="7" t="s">
        <v>83</v>
      </c>
      <c r="B135" s="27" t="s">
        <v>180</v>
      </c>
      <c r="C135" s="27" t="s">
        <v>66</v>
      </c>
      <c r="D135" s="28" t="s">
        <v>188</v>
      </c>
      <c r="E135" s="28">
        <v>200</v>
      </c>
      <c r="F135" s="212">
        <f>F136</f>
        <v>2326496.56</v>
      </c>
      <c r="G135" s="326">
        <f>G136</f>
        <v>837462.28</v>
      </c>
      <c r="H135" s="327"/>
      <c r="I135" s="60"/>
    </row>
    <row r="136" spans="1:9" ht="79.5" thickBot="1" x14ac:dyDescent="0.3">
      <c r="A136" s="152" t="s">
        <v>84</v>
      </c>
      <c r="B136" s="27" t="s">
        <v>180</v>
      </c>
      <c r="C136" s="27" t="s">
        <v>66</v>
      </c>
      <c r="D136" s="28" t="s">
        <v>188</v>
      </c>
      <c r="E136" s="28">
        <v>240</v>
      </c>
      <c r="F136" s="212">
        <f>3000000-562848.71-110654.73</f>
        <v>2326496.56</v>
      </c>
      <c r="G136" s="326">
        <f>2000000-1162537.72</f>
        <v>837462.28</v>
      </c>
      <c r="H136" s="327"/>
      <c r="I136" s="60"/>
    </row>
    <row r="137" spans="1:9" ht="126.75" thickBot="1" x14ac:dyDescent="0.3">
      <c r="A137" s="7" t="s">
        <v>190</v>
      </c>
      <c r="B137" s="27" t="s">
        <v>180</v>
      </c>
      <c r="C137" s="27" t="s">
        <v>66</v>
      </c>
      <c r="D137" s="28" t="s">
        <v>191</v>
      </c>
      <c r="E137" s="28"/>
      <c r="F137" s="212">
        <f>F138</f>
        <v>355469.28</v>
      </c>
      <c r="G137" s="326">
        <f>G138</f>
        <v>380739.51</v>
      </c>
      <c r="H137" s="327"/>
      <c r="I137" s="60"/>
    </row>
    <row r="138" spans="1:9" ht="189.75" thickBot="1" x14ac:dyDescent="0.3">
      <c r="A138" s="152" t="s">
        <v>75</v>
      </c>
      <c r="B138" s="27" t="s">
        <v>180</v>
      </c>
      <c r="C138" s="27" t="s">
        <v>66</v>
      </c>
      <c r="D138" s="28" t="s">
        <v>192</v>
      </c>
      <c r="E138" s="28">
        <v>100</v>
      </c>
      <c r="F138" s="212">
        <f>F139</f>
        <v>355469.28</v>
      </c>
      <c r="G138" s="326">
        <f>G139</f>
        <v>380739.51</v>
      </c>
      <c r="H138" s="327"/>
      <c r="I138" s="60"/>
    </row>
    <row r="139" spans="1:9" ht="48" thickBot="1" x14ac:dyDescent="0.3">
      <c r="A139" s="7" t="s">
        <v>189</v>
      </c>
      <c r="B139" s="27" t="s">
        <v>180</v>
      </c>
      <c r="C139" s="27" t="s">
        <v>66</v>
      </c>
      <c r="D139" s="28" t="s">
        <v>192</v>
      </c>
      <c r="E139" s="28">
        <v>110</v>
      </c>
      <c r="F139" s="47">
        <v>355469.28</v>
      </c>
      <c r="G139" s="294">
        <v>380739.51</v>
      </c>
      <c r="H139" s="295"/>
      <c r="I139" s="60"/>
    </row>
    <row r="140" spans="1:9" ht="129" customHeight="1" thickBot="1" x14ac:dyDescent="0.3">
      <c r="A140" s="152" t="s">
        <v>193</v>
      </c>
      <c r="B140" s="27" t="s">
        <v>180</v>
      </c>
      <c r="C140" s="27" t="s">
        <v>66</v>
      </c>
      <c r="D140" s="28" t="s">
        <v>194</v>
      </c>
      <c r="E140" s="28"/>
      <c r="F140" s="47">
        <f>F141+F146+F150</f>
        <v>1967417.9900000002</v>
      </c>
      <c r="G140" s="294">
        <f>G141+G146+G150</f>
        <v>2278162.8199999998</v>
      </c>
      <c r="H140" s="295"/>
      <c r="I140" s="60"/>
    </row>
    <row r="141" spans="1:9" ht="63.75" thickBot="1" x14ac:dyDescent="0.3">
      <c r="A141" s="7" t="s">
        <v>217</v>
      </c>
      <c r="B141" s="27" t="s">
        <v>180</v>
      </c>
      <c r="C141" s="27" t="s">
        <v>66</v>
      </c>
      <c r="D141" s="28" t="s">
        <v>196</v>
      </c>
      <c r="E141" s="28"/>
      <c r="F141" s="47">
        <f>F142+F144</f>
        <v>1826020.12</v>
      </c>
      <c r="G141" s="294">
        <f>G142+G144</f>
        <v>2127395.58</v>
      </c>
      <c r="H141" s="295"/>
      <c r="I141" s="60"/>
    </row>
    <row r="142" spans="1:9" ht="189.75" thickBot="1" x14ac:dyDescent="0.3">
      <c r="A142" s="152" t="s">
        <v>75</v>
      </c>
      <c r="B142" s="27" t="s">
        <v>180</v>
      </c>
      <c r="C142" s="27" t="s">
        <v>66</v>
      </c>
      <c r="D142" s="28" t="s">
        <v>196</v>
      </c>
      <c r="E142" s="28">
        <v>100</v>
      </c>
      <c r="F142" s="47">
        <f>F143</f>
        <v>1426020.12</v>
      </c>
      <c r="G142" s="294">
        <f>G143</f>
        <v>1527395.58</v>
      </c>
      <c r="H142" s="295"/>
      <c r="I142" s="60"/>
    </row>
    <row r="143" spans="1:9" ht="48" thickBot="1" x14ac:dyDescent="0.3">
      <c r="A143" s="7" t="s">
        <v>189</v>
      </c>
      <c r="B143" s="27" t="s">
        <v>180</v>
      </c>
      <c r="C143" s="27" t="s">
        <v>66</v>
      </c>
      <c r="D143" s="28" t="s">
        <v>196</v>
      </c>
      <c r="E143" s="28">
        <v>110</v>
      </c>
      <c r="F143" s="47">
        <v>1426020.12</v>
      </c>
      <c r="G143" s="294">
        <v>1527395.58</v>
      </c>
      <c r="H143" s="295"/>
      <c r="I143" s="60"/>
    </row>
    <row r="144" spans="1:9" ht="64.5" customHeight="1" thickBot="1" x14ac:dyDescent="0.3">
      <c r="A144" s="152" t="s">
        <v>83</v>
      </c>
      <c r="B144" s="27" t="s">
        <v>180</v>
      </c>
      <c r="C144" s="27" t="s">
        <v>66</v>
      </c>
      <c r="D144" s="28" t="s">
        <v>196</v>
      </c>
      <c r="E144" s="28">
        <v>200</v>
      </c>
      <c r="F144" s="47">
        <f>F145</f>
        <v>400000</v>
      </c>
      <c r="G144" s="294">
        <f>G145</f>
        <v>600000</v>
      </c>
      <c r="H144" s="295"/>
      <c r="I144" s="60"/>
    </row>
    <row r="145" spans="1:9" ht="79.5" thickBot="1" x14ac:dyDescent="0.3">
      <c r="A145" s="7" t="s">
        <v>84</v>
      </c>
      <c r="B145" s="27" t="s">
        <v>180</v>
      </c>
      <c r="C145" s="27" t="s">
        <v>66</v>
      </c>
      <c r="D145" s="28" t="s">
        <v>196</v>
      </c>
      <c r="E145" s="28">
        <v>240</v>
      </c>
      <c r="F145" s="47">
        <v>400000</v>
      </c>
      <c r="G145" s="294">
        <v>600000</v>
      </c>
      <c r="H145" s="295"/>
      <c r="I145" s="60"/>
    </row>
    <row r="146" spans="1:9" ht="31.5" x14ac:dyDescent="0.25">
      <c r="A146" s="151" t="s">
        <v>218</v>
      </c>
      <c r="B146" s="299" t="s">
        <v>180</v>
      </c>
      <c r="C146" s="299" t="s">
        <v>66</v>
      </c>
      <c r="D146" s="302" t="s">
        <v>198</v>
      </c>
      <c r="E146" s="302"/>
      <c r="F146" s="305">
        <f>F148</f>
        <v>13793.52</v>
      </c>
      <c r="G146" s="308">
        <f>G148</f>
        <v>14091.51</v>
      </c>
      <c r="H146" s="309"/>
      <c r="I146" s="314"/>
    </row>
    <row r="147" spans="1:9" ht="189.75" thickBot="1" x14ac:dyDescent="0.3">
      <c r="A147" s="32" t="s">
        <v>219</v>
      </c>
      <c r="B147" s="277"/>
      <c r="C147" s="277"/>
      <c r="D147" s="279"/>
      <c r="E147" s="279"/>
      <c r="F147" s="331"/>
      <c r="G147" s="312"/>
      <c r="H147" s="313"/>
      <c r="I147" s="314"/>
    </row>
    <row r="148" spans="1:9" ht="48" thickBot="1" x14ac:dyDescent="0.3">
      <c r="A148" s="152" t="s">
        <v>123</v>
      </c>
      <c r="B148" s="27" t="s">
        <v>180</v>
      </c>
      <c r="C148" s="27" t="s">
        <v>66</v>
      </c>
      <c r="D148" s="28" t="s">
        <v>198</v>
      </c>
      <c r="E148" s="28">
        <v>300</v>
      </c>
      <c r="F148" s="47">
        <f>F149</f>
        <v>13793.52</v>
      </c>
      <c r="G148" s="294">
        <f>G149</f>
        <v>14091.51</v>
      </c>
      <c r="H148" s="295"/>
      <c r="I148" s="60"/>
    </row>
    <row r="149" spans="1:9" ht="79.5" thickBot="1" x14ac:dyDescent="0.3">
      <c r="A149" s="7" t="s">
        <v>199</v>
      </c>
      <c r="B149" s="27" t="s">
        <v>180</v>
      </c>
      <c r="C149" s="27" t="s">
        <v>66</v>
      </c>
      <c r="D149" s="28" t="s">
        <v>198</v>
      </c>
      <c r="E149" s="28">
        <v>320</v>
      </c>
      <c r="F149" s="47">
        <v>13793.52</v>
      </c>
      <c r="G149" s="294">
        <v>14091.51</v>
      </c>
      <c r="H149" s="295"/>
      <c r="I149" s="60"/>
    </row>
    <row r="150" spans="1:9" ht="126.75" thickBot="1" x14ac:dyDescent="0.3">
      <c r="A150" s="39" t="s">
        <v>190</v>
      </c>
      <c r="B150" s="33" t="s">
        <v>180</v>
      </c>
      <c r="C150" s="33" t="s">
        <v>66</v>
      </c>
      <c r="D150" s="34" t="s">
        <v>200</v>
      </c>
      <c r="E150" s="34"/>
      <c r="F150" s="51">
        <f>F151</f>
        <v>127604.35</v>
      </c>
      <c r="G150" s="294">
        <f>G151</f>
        <v>136675.73000000001</v>
      </c>
      <c r="H150" s="295"/>
      <c r="I150" s="60"/>
    </row>
    <row r="151" spans="1:9" ht="205.5" thickBot="1" x14ac:dyDescent="0.3">
      <c r="A151" s="35" t="s">
        <v>221</v>
      </c>
      <c r="B151" s="146" t="s">
        <v>180</v>
      </c>
      <c r="C151" s="146" t="s">
        <v>66</v>
      </c>
      <c r="D151" s="147" t="s">
        <v>200</v>
      </c>
      <c r="E151" s="147">
        <v>100</v>
      </c>
      <c r="F151" s="54">
        <f>F152</f>
        <v>127604.35</v>
      </c>
      <c r="G151" s="308">
        <f>G152</f>
        <v>136675.73000000001</v>
      </c>
      <c r="H151" s="309"/>
      <c r="I151" s="150"/>
    </row>
    <row r="152" spans="1:9" ht="48" thickBot="1" x14ac:dyDescent="0.3">
      <c r="A152" s="55" t="s">
        <v>189</v>
      </c>
      <c r="B152" s="56" t="s">
        <v>180</v>
      </c>
      <c r="C152" s="56" t="s">
        <v>66</v>
      </c>
      <c r="D152" s="57" t="s">
        <v>200</v>
      </c>
      <c r="E152" s="57">
        <v>110</v>
      </c>
      <c r="F152" s="149">
        <v>127604.35</v>
      </c>
      <c r="G152" s="340">
        <v>136675.73000000001</v>
      </c>
      <c r="H152" s="295"/>
      <c r="I152" s="60"/>
    </row>
    <row r="153" spans="1:9" ht="16.5" thickBot="1" x14ac:dyDescent="0.3">
      <c r="A153" s="31" t="s">
        <v>201</v>
      </c>
      <c r="B153" s="19">
        <v>10</v>
      </c>
      <c r="C153" s="19"/>
      <c r="D153" s="20"/>
      <c r="E153" s="20"/>
      <c r="F153" s="213">
        <f t="shared" ref="F153:G158" si="9">F154</f>
        <v>198000</v>
      </c>
      <c r="G153" s="324">
        <f t="shared" si="9"/>
        <v>198000</v>
      </c>
      <c r="H153" s="325"/>
      <c r="I153" s="60"/>
    </row>
    <row r="154" spans="1:9" ht="32.25" thickBot="1" x14ac:dyDescent="0.3">
      <c r="A154" s="152" t="s">
        <v>202</v>
      </c>
      <c r="B154" s="27">
        <v>10</v>
      </c>
      <c r="C154" s="27" t="s">
        <v>66</v>
      </c>
      <c r="D154" s="28"/>
      <c r="E154" s="28"/>
      <c r="F154" s="46">
        <f t="shared" si="9"/>
        <v>198000</v>
      </c>
      <c r="G154" s="286">
        <f t="shared" si="9"/>
        <v>198000</v>
      </c>
      <c r="H154" s="288"/>
      <c r="I154" s="60"/>
    </row>
    <row r="155" spans="1:9" ht="32.25" thickBot="1" x14ac:dyDescent="0.3">
      <c r="A155" s="7" t="s">
        <v>85</v>
      </c>
      <c r="B155" s="27">
        <v>10</v>
      </c>
      <c r="C155" s="27" t="s">
        <v>66</v>
      </c>
      <c r="D155" s="28" t="s">
        <v>86</v>
      </c>
      <c r="E155" s="28"/>
      <c r="F155" s="47">
        <f t="shared" si="9"/>
        <v>198000</v>
      </c>
      <c r="G155" s="294">
        <f t="shared" si="9"/>
        <v>198000</v>
      </c>
      <c r="H155" s="295"/>
      <c r="I155" s="60"/>
    </row>
    <row r="156" spans="1:9" ht="63.75" thickBot="1" x14ac:dyDescent="0.3">
      <c r="A156" s="152" t="s">
        <v>164</v>
      </c>
      <c r="B156" s="27">
        <v>10</v>
      </c>
      <c r="C156" s="27" t="s">
        <v>66</v>
      </c>
      <c r="D156" s="28" t="s">
        <v>103</v>
      </c>
      <c r="E156" s="28"/>
      <c r="F156" s="47">
        <f t="shared" si="9"/>
        <v>198000</v>
      </c>
      <c r="G156" s="294">
        <f t="shared" si="9"/>
        <v>198000</v>
      </c>
      <c r="H156" s="295"/>
      <c r="I156" s="60"/>
    </row>
    <row r="157" spans="1:9" ht="63.75" thickBot="1" x14ac:dyDescent="0.3">
      <c r="A157" s="7" t="s">
        <v>203</v>
      </c>
      <c r="B157" s="27">
        <v>10</v>
      </c>
      <c r="C157" s="27" t="s">
        <v>66</v>
      </c>
      <c r="D157" s="28" t="s">
        <v>204</v>
      </c>
      <c r="E157" s="28"/>
      <c r="F157" s="47">
        <f t="shared" si="9"/>
        <v>198000</v>
      </c>
      <c r="G157" s="294">
        <f t="shared" si="9"/>
        <v>198000</v>
      </c>
      <c r="H157" s="295"/>
      <c r="I157" s="60"/>
    </row>
    <row r="158" spans="1:9" ht="48" thickBot="1" x14ac:dyDescent="0.3">
      <c r="A158" s="152" t="s">
        <v>123</v>
      </c>
      <c r="B158" s="27">
        <v>10</v>
      </c>
      <c r="C158" s="27" t="s">
        <v>66</v>
      </c>
      <c r="D158" s="28" t="s">
        <v>204</v>
      </c>
      <c r="E158" s="28">
        <v>300</v>
      </c>
      <c r="F158" s="47">
        <f t="shared" si="9"/>
        <v>198000</v>
      </c>
      <c r="G158" s="294">
        <f t="shared" si="9"/>
        <v>198000</v>
      </c>
      <c r="H158" s="295"/>
      <c r="I158" s="60"/>
    </row>
    <row r="159" spans="1:9" ht="63.75" thickBot="1" x14ac:dyDescent="0.3">
      <c r="A159" s="7" t="s">
        <v>205</v>
      </c>
      <c r="B159" s="27">
        <v>10</v>
      </c>
      <c r="C159" s="27" t="s">
        <v>66</v>
      </c>
      <c r="D159" s="28" t="s">
        <v>204</v>
      </c>
      <c r="E159" s="28">
        <v>310</v>
      </c>
      <c r="F159" s="47">
        <v>198000</v>
      </c>
      <c r="G159" s="294">
        <v>198000</v>
      </c>
      <c r="H159" s="295"/>
      <c r="I159" s="60"/>
    </row>
    <row r="160" spans="1:9" ht="16.5" thickBot="1" x14ac:dyDescent="0.3">
      <c r="A160" s="31" t="s">
        <v>206</v>
      </c>
      <c r="B160" s="20"/>
      <c r="C160" s="20"/>
      <c r="D160" s="20"/>
      <c r="E160" s="20"/>
      <c r="F160" s="224">
        <f>F13+F68+F77+F84+F100+F127+F153</f>
        <v>27832015.640000001</v>
      </c>
      <c r="G160" s="338">
        <f>G13+G68+G77+G84+G100+G127+G153</f>
        <v>28024325.77</v>
      </c>
      <c r="H160" s="339"/>
      <c r="I160" s="60"/>
    </row>
  </sheetData>
  <mergeCells count="179">
    <mergeCell ref="G159:H159"/>
    <mergeCell ref="G160:H160"/>
    <mergeCell ref="G153:H153"/>
    <mergeCell ref="G154:H154"/>
    <mergeCell ref="G155:H155"/>
    <mergeCell ref="G156:H156"/>
    <mergeCell ref="G157:H157"/>
    <mergeCell ref="G158:H158"/>
    <mergeCell ref="I146:I147"/>
    <mergeCell ref="G148:H148"/>
    <mergeCell ref="G149:H149"/>
    <mergeCell ref="G150:H150"/>
    <mergeCell ref="G151:H151"/>
    <mergeCell ref="G152:H152"/>
    <mergeCell ref="G145:H145"/>
    <mergeCell ref="B146:B147"/>
    <mergeCell ref="C146:C147"/>
    <mergeCell ref="D146:D147"/>
    <mergeCell ref="E146:E147"/>
    <mergeCell ref="F146:F147"/>
    <mergeCell ref="G146:H147"/>
    <mergeCell ref="G139:H139"/>
    <mergeCell ref="G140:H140"/>
    <mergeCell ref="G141:H141"/>
    <mergeCell ref="G142:H142"/>
    <mergeCell ref="G143:H143"/>
    <mergeCell ref="G144:H144"/>
    <mergeCell ref="G133:H133"/>
    <mergeCell ref="G134:H134"/>
    <mergeCell ref="G135:H135"/>
    <mergeCell ref="G136:H136"/>
    <mergeCell ref="G137:H137"/>
    <mergeCell ref="G138:H138"/>
    <mergeCell ref="G127:H127"/>
    <mergeCell ref="G128:H128"/>
    <mergeCell ref="G129:H129"/>
    <mergeCell ref="G130:H130"/>
    <mergeCell ref="G131:H131"/>
    <mergeCell ref="G132:H132"/>
    <mergeCell ref="I120:I121"/>
    <mergeCell ref="G122:H122"/>
    <mergeCell ref="G123:H123"/>
    <mergeCell ref="G124:H124"/>
    <mergeCell ref="G125:H125"/>
    <mergeCell ref="G126:H126"/>
    <mergeCell ref="G119:H119"/>
    <mergeCell ref="A120:A121"/>
    <mergeCell ref="B120:B121"/>
    <mergeCell ref="C120:C121"/>
    <mergeCell ref="D120:D121"/>
    <mergeCell ref="E120:E121"/>
    <mergeCell ref="F120:F121"/>
    <mergeCell ref="G120:H121"/>
    <mergeCell ref="I114:I115"/>
    <mergeCell ref="G116:H116"/>
    <mergeCell ref="G117:H117"/>
    <mergeCell ref="G118:H118"/>
    <mergeCell ref="G109:H109"/>
    <mergeCell ref="G110:H110"/>
    <mergeCell ref="G111:H111"/>
    <mergeCell ref="G112:H112"/>
    <mergeCell ref="G113:H113"/>
    <mergeCell ref="A114:A115"/>
    <mergeCell ref="B114:B115"/>
    <mergeCell ref="C114:C115"/>
    <mergeCell ref="D114:D115"/>
    <mergeCell ref="E114:E115"/>
    <mergeCell ref="G103:H103"/>
    <mergeCell ref="G104:H104"/>
    <mergeCell ref="G105:H105"/>
    <mergeCell ref="G106:H106"/>
    <mergeCell ref="G107:H107"/>
    <mergeCell ref="G108:H108"/>
    <mergeCell ref="F114:F115"/>
    <mergeCell ref="G114:H115"/>
    <mergeCell ref="G97:H97"/>
    <mergeCell ref="G98:H98"/>
    <mergeCell ref="G99:H99"/>
    <mergeCell ref="G100:H100"/>
    <mergeCell ref="G101:H101"/>
    <mergeCell ref="G102:H102"/>
    <mergeCell ref="G91:H91"/>
    <mergeCell ref="G92:H92"/>
    <mergeCell ref="G93:H93"/>
    <mergeCell ref="G94:H94"/>
    <mergeCell ref="G95:H95"/>
    <mergeCell ref="G96:H96"/>
    <mergeCell ref="G85:H85"/>
    <mergeCell ref="G86:H86"/>
    <mergeCell ref="G87:H87"/>
    <mergeCell ref="G88:H88"/>
    <mergeCell ref="G89:H89"/>
    <mergeCell ref="G90:H90"/>
    <mergeCell ref="G79:H79"/>
    <mergeCell ref="G80:H80"/>
    <mergeCell ref="G81:H81"/>
    <mergeCell ref="G82:H82"/>
    <mergeCell ref="G83:H83"/>
    <mergeCell ref="G84:H84"/>
    <mergeCell ref="G73:H73"/>
    <mergeCell ref="G74:H74"/>
    <mergeCell ref="G75:H75"/>
    <mergeCell ref="G76:H76"/>
    <mergeCell ref="G77:H77"/>
    <mergeCell ref="G78:H78"/>
    <mergeCell ref="G67:H67"/>
    <mergeCell ref="G68:H68"/>
    <mergeCell ref="G69:H69"/>
    <mergeCell ref="G70:H70"/>
    <mergeCell ref="G71:H71"/>
    <mergeCell ref="G72:H72"/>
    <mergeCell ref="G61:H61"/>
    <mergeCell ref="G62:H62"/>
    <mergeCell ref="G63:H63"/>
    <mergeCell ref="G64:H64"/>
    <mergeCell ref="G65:H65"/>
    <mergeCell ref="G66:H66"/>
    <mergeCell ref="G55:H55"/>
    <mergeCell ref="G56:H56"/>
    <mergeCell ref="G57:H57"/>
    <mergeCell ref="G58:H58"/>
    <mergeCell ref="G59:H59"/>
    <mergeCell ref="G60:H60"/>
    <mergeCell ref="G49:H49"/>
    <mergeCell ref="G50:H50"/>
    <mergeCell ref="G51:H51"/>
    <mergeCell ref="G52:H52"/>
    <mergeCell ref="G53:H53"/>
    <mergeCell ref="G54:H54"/>
    <mergeCell ref="G43:H43"/>
    <mergeCell ref="G44:H44"/>
    <mergeCell ref="G45:H45"/>
    <mergeCell ref="G46:H46"/>
    <mergeCell ref="G47:H47"/>
    <mergeCell ref="G48:H48"/>
    <mergeCell ref="G37:H37"/>
    <mergeCell ref="G38:H38"/>
    <mergeCell ref="G39:H39"/>
    <mergeCell ref="G40:H40"/>
    <mergeCell ref="G41:H41"/>
    <mergeCell ref="G42:H42"/>
    <mergeCell ref="G31:H31"/>
    <mergeCell ref="G32:H32"/>
    <mergeCell ref="G33:H33"/>
    <mergeCell ref="G34:H34"/>
    <mergeCell ref="G35:H35"/>
    <mergeCell ref="G36:H36"/>
    <mergeCell ref="I25:I27"/>
    <mergeCell ref="A28:A30"/>
    <mergeCell ref="B28:B30"/>
    <mergeCell ref="C28:C30"/>
    <mergeCell ref="D28:D30"/>
    <mergeCell ref="E28:E30"/>
    <mergeCell ref="F28:F30"/>
    <mergeCell ref="G28:H30"/>
    <mergeCell ref="I28:I30"/>
    <mergeCell ref="G21:H21"/>
    <mergeCell ref="G22:H22"/>
    <mergeCell ref="G23:H23"/>
    <mergeCell ref="G24:H24"/>
    <mergeCell ref="A25:A27"/>
    <mergeCell ref="B25:B27"/>
    <mergeCell ref="C25:C27"/>
    <mergeCell ref="D25:D27"/>
    <mergeCell ref="E25:E27"/>
    <mergeCell ref="F25:F27"/>
    <mergeCell ref="G25:H27"/>
    <mergeCell ref="G15:H15"/>
    <mergeCell ref="G16:H16"/>
    <mergeCell ref="G17:H17"/>
    <mergeCell ref="G18:H18"/>
    <mergeCell ref="G19:H19"/>
    <mergeCell ref="G20:H20"/>
    <mergeCell ref="B2:I7"/>
    <mergeCell ref="A8:I10"/>
    <mergeCell ref="G11:H11"/>
    <mergeCell ref="G12:H12"/>
    <mergeCell ref="G13:H13"/>
    <mergeCell ref="G14:H14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7"/>
  <sheetViews>
    <sheetView workbookViewId="0">
      <selection activeCell="C2" sqref="C2:G7"/>
    </sheetView>
  </sheetViews>
  <sheetFormatPr defaultRowHeight="15" x14ac:dyDescent="0.25"/>
  <cols>
    <col min="1" max="1" width="32.42578125" style="59" customWidth="1"/>
    <col min="2" max="2" width="9" style="162" customWidth="1"/>
    <col min="3" max="3" width="9.7109375" style="59" customWidth="1"/>
    <col min="4" max="4" width="9.5703125" style="59" customWidth="1"/>
    <col min="5" max="5" width="12.42578125" style="59" customWidth="1"/>
    <col min="6" max="6" width="12.28515625" style="59" customWidth="1"/>
    <col min="7" max="7" width="13.28515625" style="59" customWidth="1"/>
    <col min="8" max="16384" width="9.140625" style="59"/>
  </cols>
  <sheetData>
    <row r="2" spans="1:7" x14ac:dyDescent="0.25">
      <c r="C2" s="263" t="s">
        <v>432</v>
      </c>
      <c r="D2" s="264"/>
      <c r="E2" s="264"/>
      <c r="F2" s="264"/>
      <c r="G2" s="264"/>
    </row>
    <row r="3" spans="1:7" x14ac:dyDescent="0.25">
      <c r="C3" s="264"/>
      <c r="D3" s="264"/>
      <c r="E3" s="264"/>
      <c r="F3" s="264"/>
      <c r="G3" s="264"/>
    </row>
    <row r="4" spans="1:7" x14ac:dyDescent="0.25">
      <c r="C4" s="264"/>
      <c r="D4" s="264"/>
      <c r="E4" s="264"/>
      <c r="F4" s="264"/>
      <c r="G4" s="264"/>
    </row>
    <row r="5" spans="1:7" x14ac:dyDescent="0.25">
      <c r="C5" s="264"/>
      <c r="D5" s="264"/>
      <c r="E5" s="264"/>
      <c r="F5" s="264"/>
      <c r="G5" s="264"/>
    </row>
    <row r="6" spans="1:7" x14ac:dyDescent="0.25">
      <c r="C6" s="264"/>
      <c r="D6" s="264"/>
      <c r="E6" s="264"/>
      <c r="F6" s="264"/>
      <c r="G6" s="264"/>
    </row>
    <row r="7" spans="1:7" x14ac:dyDescent="0.25">
      <c r="C7" s="264"/>
      <c r="D7" s="264"/>
      <c r="E7" s="264"/>
      <c r="F7" s="264"/>
      <c r="G7" s="264"/>
    </row>
    <row r="8" spans="1:7" ht="12" customHeight="1" x14ac:dyDescent="0.25">
      <c r="A8" s="269" t="s">
        <v>342</v>
      </c>
      <c r="B8" s="269"/>
      <c r="C8" s="269"/>
      <c r="D8" s="269"/>
      <c r="E8" s="269"/>
      <c r="F8" s="269"/>
      <c r="G8" s="269"/>
    </row>
    <row r="9" spans="1:7" ht="5.25" customHeight="1" x14ac:dyDescent="0.25">
      <c r="A9" s="269"/>
      <c r="B9" s="269"/>
      <c r="C9" s="269"/>
      <c r="D9" s="269"/>
      <c r="E9" s="269"/>
      <c r="F9" s="269"/>
      <c r="G9" s="269"/>
    </row>
    <row r="10" spans="1:7" x14ac:dyDescent="0.25">
      <c r="A10" s="269"/>
      <c r="B10" s="269"/>
      <c r="C10" s="269"/>
      <c r="D10" s="269"/>
      <c r="E10" s="269"/>
      <c r="F10" s="269"/>
      <c r="G10" s="269"/>
    </row>
    <row r="11" spans="1:7" x14ac:dyDescent="0.25">
      <c r="A11" s="269"/>
      <c r="B11" s="269"/>
      <c r="C11" s="269"/>
      <c r="D11" s="269"/>
      <c r="E11" s="269"/>
      <c r="F11" s="269"/>
      <c r="G11" s="269"/>
    </row>
    <row r="12" spans="1:7" ht="7.5" customHeight="1" x14ac:dyDescent="0.25">
      <c r="A12" s="269"/>
      <c r="B12" s="269"/>
      <c r="C12" s="269"/>
      <c r="D12" s="269"/>
      <c r="E12" s="269"/>
      <c r="F12" s="269"/>
      <c r="G12" s="269"/>
    </row>
    <row r="13" spans="1:7" ht="3" customHeight="1" x14ac:dyDescent="0.25">
      <c r="A13" s="269"/>
      <c r="B13" s="269"/>
      <c r="C13" s="269"/>
      <c r="D13" s="269"/>
      <c r="E13" s="269"/>
      <c r="F13" s="269"/>
      <c r="G13" s="269"/>
    </row>
    <row r="14" spans="1:7" ht="21.75" customHeight="1" thickBot="1" x14ac:dyDescent="0.3">
      <c r="G14" s="59" t="s">
        <v>269</v>
      </c>
    </row>
    <row r="15" spans="1:7" ht="57.75" thickBot="1" x14ac:dyDescent="0.3">
      <c r="A15" s="15" t="s">
        <v>60</v>
      </c>
      <c r="B15" s="160"/>
      <c r="C15" s="16" t="s">
        <v>61</v>
      </c>
      <c r="D15" s="16" t="s">
        <v>62</v>
      </c>
      <c r="E15" s="16" t="s">
        <v>63</v>
      </c>
      <c r="F15" s="17" t="s">
        <v>64</v>
      </c>
      <c r="G15" s="17" t="s">
        <v>2</v>
      </c>
    </row>
    <row r="16" spans="1:7" ht="32.25" customHeight="1" thickBot="1" x14ac:dyDescent="0.3">
      <c r="A16" s="18" t="s">
        <v>65</v>
      </c>
      <c r="B16" s="20">
        <v>871</v>
      </c>
      <c r="C16" s="19" t="s">
        <v>66</v>
      </c>
      <c r="D16" s="19"/>
      <c r="E16" s="20"/>
      <c r="F16" s="20"/>
      <c r="G16" s="106">
        <f>G17+G44+G53+G57</f>
        <v>19802403.210000001</v>
      </c>
    </row>
    <row r="17" spans="1:9" ht="97.5" customHeight="1" thickBot="1" x14ac:dyDescent="0.3">
      <c r="A17" s="26" t="s">
        <v>67</v>
      </c>
      <c r="B17" s="24">
        <v>871</v>
      </c>
      <c r="C17" s="22" t="s">
        <v>66</v>
      </c>
      <c r="D17" s="22" t="s">
        <v>68</v>
      </c>
      <c r="E17" s="23"/>
      <c r="F17" s="24"/>
      <c r="G17" s="25">
        <f>G18+G30</f>
        <v>13576883.73</v>
      </c>
    </row>
    <row r="18" spans="1:9" ht="62.25" customHeight="1" thickBot="1" x14ac:dyDescent="0.3">
      <c r="A18" s="26" t="s">
        <v>69</v>
      </c>
      <c r="B18" s="24">
        <v>871</v>
      </c>
      <c r="C18" s="22" t="s">
        <v>66</v>
      </c>
      <c r="D18" s="22" t="s">
        <v>68</v>
      </c>
      <c r="E18" s="24" t="s">
        <v>70</v>
      </c>
      <c r="F18" s="24"/>
      <c r="G18" s="25">
        <f>G19+G23</f>
        <v>13250078.73</v>
      </c>
    </row>
    <row r="19" spans="1:9" ht="24.75" customHeight="1" thickBot="1" x14ac:dyDescent="0.3">
      <c r="A19" s="7" t="s">
        <v>71</v>
      </c>
      <c r="B19" s="28">
        <v>871</v>
      </c>
      <c r="C19" s="27" t="s">
        <v>66</v>
      </c>
      <c r="D19" s="27" t="s">
        <v>68</v>
      </c>
      <c r="E19" s="28" t="s">
        <v>72</v>
      </c>
      <c r="F19" s="28"/>
      <c r="G19" s="29">
        <f>G20</f>
        <v>1867029</v>
      </c>
      <c r="I19" s="109"/>
    </row>
    <row r="20" spans="1:9" ht="81.75" customHeight="1" thickBot="1" x14ac:dyDescent="0.3">
      <c r="A20" s="152" t="s">
        <v>73</v>
      </c>
      <c r="B20" s="28">
        <v>871</v>
      </c>
      <c r="C20" s="27" t="s">
        <v>66</v>
      </c>
      <c r="D20" s="27" t="s">
        <v>68</v>
      </c>
      <c r="E20" s="28" t="s">
        <v>74</v>
      </c>
      <c r="F20" s="28"/>
      <c r="G20" s="29">
        <f>G21</f>
        <v>1867029</v>
      </c>
    </row>
    <row r="21" spans="1:9" ht="145.5" customHeight="1" thickBot="1" x14ac:dyDescent="0.3">
      <c r="A21" s="152" t="s">
        <v>75</v>
      </c>
      <c r="B21" s="28">
        <v>871</v>
      </c>
      <c r="C21" s="27" t="s">
        <v>66</v>
      </c>
      <c r="D21" s="27" t="s">
        <v>68</v>
      </c>
      <c r="E21" s="28" t="s">
        <v>74</v>
      </c>
      <c r="F21" s="28">
        <v>100</v>
      </c>
      <c r="G21" s="29">
        <f>G22</f>
        <v>1867029</v>
      </c>
    </row>
    <row r="22" spans="1:9" ht="48" thickBot="1" x14ac:dyDescent="0.3">
      <c r="A22" s="152" t="s">
        <v>76</v>
      </c>
      <c r="B22" s="28">
        <v>871</v>
      </c>
      <c r="C22" s="27" t="s">
        <v>66</v>
      </c>
      <c r="D22" s="27" t="s">
        <v>68</v>
      </c>
      <c r="E22" s="28" t="s">
        <v>74</v>
      </c>
      <c r="F22" s="28">
        <v>120</v>
      </c>
      <c r="G22" s="98">
        <v>1867029</v>
      </c>
    </row>
    <row r="23" spans="1:9" ht="33" customHeight="1" thickBot="1" x14ac:dyDescent="0.3">
      <c r="A23" s="152" t="s">
        <v>77</v>
      </c>
      <c r="B23" s="28">
        <v>871</v>
      </c>
      <c r="C23" s="27" t="s">
        <v>66</v>
      </c>
      <c r="D23" s="27" t="s">
        <v>68</v>
      </c>
      <c r="E23" s="28" t="s">
        <v>78</v>
      </c>
      <c r="F23" s="28"/>
      <c r="G23" s="29">
        <f>G24+G27</f>
        <v>11383049.73</v>
      </c>
      <c r="I23" s="109"/>
    </row>
    <row r="24" spans="1:9" ht="63.75" thickBot="1" x14ac:dyDescent="0.3">
      <c r="A24" s="152" t="s">
        <v>79</v>
      </c>
      <c r="B24" s="28">
        <v>871</v>
      </c>
      <c r="C24" s="27" t="s">
        <v>66</v>
      </c>
      <c r="D24" s="27" t="s">
        <v>68</v>
      </c>
      <c r="E24" s="28" t="s">
        <v>80</v>
      </c>
      <c r="F24" s="28"/>
      <c r="G24" s="29">
        <f>G25</f>
        <v>9325809.7300000004</v>
      </c>
    </row>
    <row r="25" spans="1:9" ht="142.5" customHeight="1" thickBot="1" x14ac:dyDescent="0.3">
      <c r="A25" s="152" t="s">
        <v>75</v>
      </c>
      <c r="B25" s="28">
        <v>871</v>
      </c>
      <c r="C25" s="27" t="s">
        <v>66</v>
      </c>
      <c r="D25" s="27" t="s">
        <v>68</v>
      </c>
      <c r="E25" s="28" t="s">
        <v>80</v>
      </c>
      <c r="F25" s="28">
        <v>100</v>
      </c>
      <c r="G25" s="29">
        <f>G26</f>
        <v>9325809.7300000004</v>
      </c>
    </row>
    <row r="26" spans="1:9" ht="48.75" customHeight="1" thickBot="1" x14ac:dyDescent="0.3">
      <c r="A26" s="152" t="s">
        <v>76</v>
      </c>
      <c r="B26" s="28">
        <v>871</v>
      </c>
      <c r="C26" s="27" t="s">
        <v>66</v>
      </c>
      <c r="D26" s="27" t="s">
        <v>68</v>
      </c>
      <c r="E26" s="28" t="s">
        <v>80</v>
      </c>
      <c r="F26" s="28">
        <v>120</v>
      </c>
      <c r="G26" s="98">
        <v>9325809.7300000004</v>
      </c>
    </row>
    <row r="27" spans="1:9" ht="66" customHeight="1" thickBot="1" x14ac:dyDescent="0.3">
      <c r="A27" s="26" t="s">
        <v>81</v>
      </c>
      <c r="B27" s="24">
        <v>871</v>
      </c>
      <c r="C27" s="27" t="s">
        <v>66</v>
      </c>
      <c r="D27" s="27" t="s">
        <v>68</v>
      </c>
      <c r="E27" s="28" t="s">
        <v>82</v>
      </c>
      <c r="F27" s="28"/>
      <c r="G27" s="29">
        <f>G28</f>
        <v>2057240</v>
      </c>
    </row>
    <row r="28" spans="1:9" ht="66.75" customHeight="1" thickBot="1" x14ac:dyDescent="0.3">
      <c r="A28" s="152" t="s">
        <v>83</v>
      </c>
      <c r="B28" s="28">
        <v>871</v>
      </c>
      <c r="C28" s="27" t="s">
        <v>66</v>
      </c>
      <c r="D28" s="27" t="s">
        <v>68</v>
      </c>
      <c r="E28" s="28" t="s">
        <v>82</v>
      </c>
      <c r="F28" s="28">
        <v>200</v>
      </c>
      <c r="G28" s="29">
        <f>G29</f>
        <v>2057240</v>
      </c>
    </row>
    <row r="29" spans="1:9" ht="66.75" customHeight="1" thickBot="1" x14ac:dyDescent="0.3">
      <c r="A29" s="152" t="s">
        <v>84</v>
      </c>
      <c r="B29" s="28">
        <v>871</v>
      </c>
      <c r="C29" s="27" t="s">
        <v>66</v>
      </c>
      <c r="D29" s="27" t="s">
        <v>68</v>
      </c>
      <c r="E29" s="28" t="s">
        <v>82</v>
      </c>
      <c r="F29" s="28">
        <v>240</v>
      </c>
      <c r="G29" s="98">
        <f>2557240-500000</f>
        <v>2057240</v>
      </c>
    </row>
    <row r="30" spans="1:9" ht="16.5" thickBot="1" x14ac:dyDescent="0.3">
      <c r="A30" s="152" t="s">
        <v>85</v>
      </c>
      <c r="B30" s="28">
        <v>871</v>
      </c>
      <c r="C30" s="27" t="s">
        <v>66</v>
      </c>
      <c r="D30" s="27" t="s">
        <v>68</v>
      </c>
      <c r="E30" s="28" t="s">
        <v>86</v>
      </c>
      <c r="F30" s="28"/>
      <c r="G30" s="98">
        <f>G31</f>
        <v>326805</v>
      </c>
    </row>
    <row r="31" spans="1:9" ht="48" thickBot="1" x14ac:dyDescent="0.3">
      <c r="A31" s="152" t="s">
        <v>87</v>
      </c>
      <c r="B31" s="28">
        <v>871</v>
      </c>
      <c r="C31" s="27" t="s">
        <v>66</v>
      </c>
      <c r="D31" s="27" t="s">
        <v>68</v>
      </c>
      <c r="E31" s="28" t="s">
        <v>88</v>
      </c>
      <c r="F31" s="28"/>
      <c r="G31" s="29">
        <f>G32+G35+G38+G41</f>
        <v>326805</v>
      </c>
    </row>
    <row r="32" spans="1:9" ht="98.25" customHeight="1" thickBot="1" x14ac:dyDescent="0.3">
      <c r="A32" s="152" t="s">
        <v>89</v>
      </c>
      <c r="B32" s="28">
        <v>871</v>
      </c>
      <c r="C32" s="27" t="s">
        <v>66</v>
      </c>
      <c r="D32" s="27" t="s">
        <v>68</v>
      </c>
      <c r="E32" s="28" t="s">
        <v>90</v>
      </c>
      <c r="F32" s="28"/>
      <c r="G32" s="29">
        <f>G33</f>
        <v>70344</v>
      </c>
    </row>
    <row r="33" spans="1:7" ht="16.5" thickBot="1" x14ac:dyDescent="0.3">
      <c r="A33" s="152" t="s">
        <v>91</v>
      </c>
      <c r="B33" s="28">
        <v>871</v>
      </c>
      <c r="C33" s="27" t="s">
        <v>66</v>
      </c>
      <c r="D33" s="27" t="s">
        <v>68</v>
      </c>
      <c r="E33" s="28" t="s">
        <v>90</v>
      </c>
      <c r="F33" s="28">
        <v>500</v>
      </c>
      <c r="G33" s="29">
        <f>G34</f>
        <v>70344</v>
      </c>
    </row>
    <row r="34" spans="1:7" ht="32.25" thickBot="1" x14ac:dyDescent="0.3">
      <c r="A34" s="152" t="s">
        <v>92</v>
      </c>
      <c r="B34" s="28">
        <v>871</v>
      </c>
      <c r="C34" s="27" t="s">
        <v>66</v>
      </c>
      <c r="D34" s="27" t="s">
        <v>68</v>
      </c>
      <c r="E34" s="28" t="s">
        <v>90</v>
      </c>
      <c r="F34" s="28">
        <v>540</v>
      </c>
      <c r="G34" s="29">
        <v>70344</v>
      </c>
    </row>
    <row r="35" spans="1:7" ht="48" thickBot="1" x14ac:dyDescent="0.3">
      <c r="A35" s="152" t="s">
        <v>93</v>
      </c>
      <c r="B35" s="28">
        <v>871</v>
      </c>
      <c r="C35" s="27" t="s">
        <v>66</v>
      </c>
      <c r="D35" s="27" t="s">
        <v>68</v>
      </c>
      <c r="E35" s="28" t="s">
        <v>94</v>
      </c>
      <c r="F35" s="28"/>
      <c r="G35" s="29">
        <f>G36</f>
        <v>70344</v>
      </c>
    </row>
    <row r="36" spans="1:7" ht="16.5" thickBot="1" x14ac:dyDescent="0.3">
      <c r="A36" s="152" t="s">
        <v>91</v>
      </c>
      <c r="B36" s="28">
        <v>871</v>
      </c>
      <c r="C36" s="27" t="s">
        <v>66</v>
      </c>
      <c r="D36" s="27" t="s">
        <v>68</v>
      </c>
      <c r="E36" s="28" t="s">
        <v>94</v>
      </c>
      <c r="F36" s="28">
        <v>500</v>
      </c>
      <c r="G36" s="29">
        <f>G37</f>
        <v>70344</v>
      </c>
    </row>
    <row r="37" spans="1:7" ht="34.5" customHeight="1" thickBot="1" x14ac:dyDescent="0.3">
      <c r="A37" s="152" t="s">
        <v>92</v>
      </c>
      <c r="B37" s="28">
        <v>871</v>
      </c>
      <c r="C37" s="27" t="s">
        <v>66</v>
      </c>
      <c r="D37" s="27" t="s">
        <v>68</v>
      </c>
      <c r="E37" s="28" t="s">
        <v>94</v>
      </c>
      <c r="F37" s="28">
        <v>540</v>
      </c>
      <c r="G37" s="29">
        <v>70344</v>
      </c>
    </row>
    <row r="38" spans="1:7" ht="48" thickBot="1" x14ac:dyDescent="0.3">
      <c r="A38" s="152" t="s">
        <v>95</v>
      </c>
      <c r="B38" s="28">
        <v>871</v>
      </c>
      <c r="C38" s="27" t="s">
        <v>66</v>
      </c>
      <c r="D38" s="27" t="s">
        <v>68</v>
      </c>
      <c r="E38" s="28" t="s">
        <v>96</v>
      </c>
      <c r="F38" s="28"/>
      <c r="G38" s="29">
        <f>G39</f>
        <v>70344</v>
      </c>
    </row>
    <row r="39" spans="1:7" ht="16.5" thickBot="1" x14ac:dyDescent="0.3">
      <c r="A39" s="152" t="s">
        <v>91</v>
      </c>
      <c r="B39" s="28">
        <v>871</v>
      </c>
      <c r="C39" s="27" t="s">
        <v>66</v>
      </c>
      <c r="D39" s="27" t="s">
        <v>68</v>
      </c>
      <c r="E39" s="28" t="s">
        <v>96</v>
      </c>
      <c r="F39" s="28">
        <v>500</v>
      </c>
      <c r="G39" s="29">
        <f>G40</f>
        <v>70344</v>
      </c>
    </row>
    <row r="40" spans="1:7" ht="36.75" customHeight="1" thickBot="1" x14ac:dyDescent="0.3">
      <c r="A40" s="152" t="s">
        <v>92</v>
      </c>
      <c r="B40" s="28">
        <v>871</v>
      </c>
      <c r="C40" s="27" t="s">
        <v>66</v>
      </c>
      <c r="D40" s="27" t="s">
        <v>68</v>
      </c>
      <c r="E40" s="28" t="s">
        <v>96</v>
      </c>
      <c r="F40" s="28">
        <v>540</v>
      </c>
      <c r="G40" s="29">
        <v>70344</v>
      </c>
    </row>
    <row r="41" spans="1:7" ht="48" thickBot="1" x14ac:dyDescent="0.3">
      <c r="A41" s="152" t="s">
        <v>97</v>
      </c>
      <c r="B41" s="28">
        <v>871</v>
      </c>
      <c r="C41" s="27" t="s">
        <v>66</v>
      </c>
      <c r="D41" s="27" t="s">
        <v>68</v>
      </c>
      <c r="E41" s="28" t="s">
        <v>98</v>
      </c>
      <c r="F41" s="28"/>
      <c r="G41" s="29">
        <f>G42</f>
        <v>115773</v>
      </c>
    </row>
    <row r="42" spans="1:7" ht="16.5" thickBot="1" x14ac:dyDescent="0.3">
      <c r="A42" s="152" t="s">
        <v>91</v>
      </c>
      <c r="B42" s="28">
        <v>871</v>
      </c>
      <c r="C42" s="27" t="s">
        <v>66</v>
      </c>
      <c r="D42" s="27" t="s">
        <v>68</v>
      </c>
      <c r="E42" s="28" t="s">
        <v>98</v>
      </c>
      <c r="F42" s="28">
        <v>500</v>
      </c>
      <c r="G42" s="29">
        <f>G43</f>
        <v>115773</v>
      </c>
    </row>
    <row r="43" spans="1:7" ht="35.25" customHeight="1" thickBot="1" x14ac:dyDescent="0.3">
      <c r="A43" s="152" t="s">
        <v>92</v>
      </c>
      <c r="B43" s="28">
        <v>871</v>
      </c>
      <c r="C43" s="27" t="s">
        <v>66</v>
      </c>
      <c r="D43" s="27" t="s">
        <v>68</v>
      </c>
      <c r="E43" s="28" t="s">
        <v>98</v>
      </c>
      <c r="F43" s="28">
        <v>540</v>
      </c>
      <c r="G43" s="29">
        <v>115773</v>
      </c>
    </row>
    <row r="44" spans="1:7" ht="95.25" thickBot="1" x14ac:dyDescent="0.3">
      <c r="A44" s="152" t="s">
        <v>99</v>
      </c>
      <c r="B44" s="28">
        <v>871</v>
      </c>
      <c r="C44" s="27" t="s">
        <v>66</v>
      </c>
      <c r="D44" s="27" t="s">
        <v>100</v>
      </c>
      <c r="E44" s="23"/>
      <c r="F44" s="28"/>
      <c r="G44" s="98">
        <f>G45</f>
        <v>255622.97</v>
      </c>
    </row>
    <row r="45" spans="1:7" ht="16.5" thickBot="1" x14ac:dyDescent="0.3">
      <c r="A45" s="152" t="s">
        <v>101</v>
      </c>
      <c r="B45" s="28">
        <v>871</v>
      </c>
      <c r="C45" s="27" t="s">
        <v>66</v>
      </c>
      <c r="D45" s="27" t="s">
        <v>100</v>
      </c>
      <c r="E45" s="28" t="s">
        <v>86</v>
      </c>
      <c r="F45" s="28"/>
      <c r="G45" s="29">
        <f>G46</f>
        <v>255622.97</v>
      </c>
    </row>
    <row r="46" spans="1:7" ht="18" customHeight="1" thickBot="1" x14ac:dyDescent="0.3">
      <c r="A46" s="152" t="s">
        <v>102</v>
      </c>
      <c r="B46" s="28">
        <v>871</v>
      </c>
      <c r="C46" s="27" t="s">
        <v>66</v>
      </c>
      <c r="D46" s="27" t="s">
        <v>100</v>
      </c>
      <c r="E46" s="28" t="s">
        <v>103</v>
      </c>
      <c r="F46" s="28"/>
      <c r="G46" s="29">
        <f>G47+G49+G51</f>
        <v>255622.97</v>
      </c>
    </row>
    <row r="47" spans="1:7" ht="16.5" thickBot="1" x14ac:dyDescent="0.3">
      <c r="A47" s="152" t="s">
        <v>91</v>
      </c>
      <c r="B47" s="28">
        <v>871</v>
      </c>
      <c r="C47" s="27" t="s">
        <v>66</v>
      </c>
      <c r="D47" s="27" t="s">
        <v>100</v>
      </c>
      <c r="E47" s="28" t="s">
        <v>104</v>
      </c>
      <c r="F47" s="28">
        <v>500</v>
      </c>
      <c r="G47" s="29">
        <f>G48</f>
        <v>72951</v>
      </c>
    </row>
    <row r="48" spans="1:7" ht="48" thickBot="1" x14ac:dyDescent="0.3">
      <c r="A48" s="152" t="s">
        <v>105</v>
      </c>
      <c r="B48" s="28">
        <v>871</v>
      </c>
      <c r="C48" s="27" t="s">
        <v>66</v>
      </c>
      <c r="D48" s="27" t="s">
        <v>100</v>
      </c>
      <c r="E48" s="28" t="s">
        <v>104</v>
      </c>
      <c r="F48" s="28">
        <v>540</v>
      </c>
      <c r="G48" s="29">
        <v>72951</v>
      </c>
    </row>
    <row r="49" spans="1:7" ht="16.5" thickBot="1" x14ac:dyDescent="0.3">
      <c r="A49" s="152" t="s">
        <v>91</v>
      </c>
      <c r="B49" s="28">
        <v>871</v>
      </c>
      <c r="C49" s="27" t="s">
        <v>66</v>
      </c>
      <c r="D49" s="27" t="s">
        <v>100</v>
      </c>
      <c r="E49" s="28" t="s">
        <v>106</v>
      </c>
      <c r="F49" s="28">
        <v>500</v>
      </c>
      <c r="G49" s="29">
        <f>G50</f>
        <v>45305.97</v>
      </c>
    </row>
    <row r="50" spans="1:7" ht="33" customHeight="1" thickBot="1" x14ac:dyDescent="0.3">
      <c r="A50" s="152" t="s">
        <v>107</v>
      </c>
      <c r="B50" s="28">
        <v>871</v>
      </c>
      <c r="C50" s="27" t="s">
        <v>66</v>
      </c>
      <c r="D50" s="27" t="s">
        <v>100</v>
      </c>
      <c r="E50" s="28" t="s">
        <v>106</v>
      </c>
      <c r="F50" s="28">
        <v>540</v>
      </c>
      <c r="G50" s="29">
        <v>45305.97</v>
      </c>
    </row>
    <row r="51" spans="1:7" ht="17.25" customHeight="1" thickBot="1" x14ac:dyDescent="0.3">
      <c r="A51" s="152" t="s">
        <v>91</v>
      </c>
      <c r="B51" s="28">
        <v>871</v>
      </c>
      <c r="C51" s="27" t="s">
        <v>66</v>
      </c>
      <c r="D51" s="27" t="s">
        <v>100</v>
      </c>
      <c r="E51" s="28" t="s">
        <v>338</v>
      </c>
      <c r="F51" s="28">
        <v>500</v>
      </c>
      <c r="G51" s="29">
        <f>G52</f>
        <v>137366</v>
      </c>
    </row>
    <row r="52" spans="1:7" ht="109.5" customHeight="1" thickBot="1" x14ac:dyDescent="0.3">
      <c r="A52" s="152" t="s">
        <v>337</v>
      </c>
      <c r="B52" s="28">
        <v>871</v>
      </c>
      <c r="C52" s="27" t="s">
        <v>66</v>
      </c>
      <c r="D52" s="27" t="s">
        <v>100</v>
      </c>
      <c r="E52" s="28" t="s">
        <v>338</v>
      </c>
      <c r="F52" s="28">
        <v>540</v>
      </c>
      <c r="G52" s="29">
        <v>137366</v>
      </c>
    </row>
    <row r="53" spans="1:7" ht="16.5" thickBot="1" x14ac:dyDescent="0.3">
      <c r="A53" s="152" t="s">
        <v>108</v>
      </c>
      <c r="B53" s="28">
        <v>871</v>
      </c>
      <c r="C53" s="27" t="s">
        <v>66</v>
      </c>
      <c r="D53" s="27">
        <v>11</v>
      </c>
      <c r="E53" s="28"/>
      <c r="F53" s="28"/>
      <c r="G53" s="98">
        <f>G54</f>
        <v>20000</v>
      </c>
    </row>
    <row r="54" spans="1:7" ht="32.25" thickBot="1" x14ac:dyDescent="0.3">
      <c r="A54" s="152" t="s">
        <v>109</v>
      </c>
      <c r="B54" s="28">
        <v>871</v>
      </c>
      <c r="C54" s="27" t="s">
        <v>66</v>
      </c>
      <c r="D54" s="27">
        <v>11</v>
      </c>
      <c r="E54" s="28" t="s">
        <v>110</v>
      </c>
      <c r="F54" s="28"/>
      <c r="G54" s="29">
        <f>G55</f>
        <v>20000</v>
      </c>
    </row>
    <row r="55" spans="1:7" ht="24" customHeight="1" thickBot="1" x14ac:dyDescent="0.3">
      <c r="A55" s="152" t="s">
        <v>111</v>
      </c>
      <c r="B55" s="28">
        <v>871</v>
      </c>
      <c r="C55" s="27" t="s">
        <v>66</v>
      </c>
      <c r="D55" s="27">
        <v>11</v>
      </c>
      <c r="E55" s="28" t="s">
        <v>112</v>
      </c>
      <c r="F55" s="28">
        <v>800</v>
      </c>
      <c r="G55" s="29">
        <f>G56</f>
        <v>20000</v>
      </c>
    </row>
    <row r="56" spans="1:7" ht="16.5" thickBot="1" x14ac:dyDescent="0.3">
      <c r="A56" s="152" t="s">
        <v>113</v>
      </c>
      <c r="B56" s="28">
        <v>871</v>
      </c>
      <c r="C56" s="27" t="s">
        <v>66</v>
      </c>
      <c r="D56" s="27">
        <v>11</v>
      </c>
      <c r="E56" s="28" t="s">
        <v>112</v>
      </c>
      <c r="F56" s="28">
        <v>870</v>
      </c>
      <c r="G56" s="29">
        <v>20000</v>
      </c>
    </row>
    <row r="57" spans="1:7" ht="34.5" customHeight="1" thickBot="1" x14ac:dyDescent="0.3">
      <c r="A57" s="152" t="s">
        <v>114</v>
      </c>
      <c r="B57" s="28">
        <v>871</v>
      </c>
      <c r="C57" s="27" t="s">
        <v>66</v>
      </c>
      <c r="D57" s="27">
        <v>13</v>
      </c>
      <c r="E57" s="28"/>
      <c r="F57" s="28"/>
      <c r="G57" s="98">
        <f>G58</f>
        <v>5949896.5099999998</v>
      </c>
    </row>
    <row r="58" spans="1:7" ht="16.5" thickBot="1" x14ac:dyDescent="0.3">
      <c r="A58" s="152" t="s">
        <v>85</v>
      </c>
      <c r="B58" s="28">
        <v>871</v>
      </c>
      <c r="C58" s="27" t="s">
        <v>66</v>
      </c>
      <c r="D58" s="27">
        <v>13</v>
      </c>
      <c r="E58" s="28" t="s">
        <v>86</v>
      </c>
      <c r="F58" s="28"/>
      <c r="G58" s="29">
        <f>G59</f>
        <v>5949896.5099999998</v>
      </c>
    </row>
    <row r="59" spans="1:7" ht="52.5" customHeight="1" thickBot="1" x14ac:dyDescent="0.3">
      <c r="A59" s="152" t="s">
        <v>87</v>
      </c>
      <c r="B59" s="28">
        <v>871</v>
      </c>
      <c r="C59" s="27" t="s">
        <v>66</v>
      </c>
      <c r="D59" s="27">
        <v>13</v>
      </c>
      <c r="E59" s="28" t="s">
        <v>103</v>
      </c>
      <c r="F59" s="28"/>
      <c r="G59" s="29">
        <f>G60+G62+G66</f>
        <v>5949896.5099999998</v>
      </c>
    </row>
    <row r="60" spans="1:7" ht="51.75" customHeight="1" thickBot="1" x14ac:dyDescent="0.3">
      <c r="A60" s="152" t="s">
        <v>115</v>
      </c>
      <c r="B60" s="28">
        <v>871</v>
      </c>
      <c r="C60" s="27" t="s">
        <v>66</v>
      </c>
      <c r="D60" s="27">
        <v>13</v>
      </c>
      <c r="E60" s="28" t="s">
        <v>116</v>
      </c>
      <c r="F60" s="28">
        <v>200</v>
      </c>
      <c r="G60" s="29">
        <f>G61</f>
        <v>200000</v>
      </c>
    </row>
    <row r="61" spans="1:7" ht="63.75" thickBot="1" x14ac:dyDescent="0.3">
      <c r="A61" s="152" t="s">
        <v>84</v>
      </c>
      <c r="B61" s="28">
        <v>871</v>
      </c>
      <c r="C61" s="27" t="s">
        <v>66</v>
      </c>
      <c r="D61" s="27">
        <v>13</v>
      </c>
      <c r="E61" s="28" t="s">
        <v>116</v>
      </c>
      <c r="F61" s="28">
        <v>240</v>
      </c>
      <c r="G61" s="98">
        <v>200000</v>
      </c>
    </row>
    <row r="62" spans="1:7" ht="16.5" thickBot="1" x14ac:dyDescent="0.3">
      <c r="A62" s="152" t="s">
        <v>117</v>
      </c>
      <c r="B62" s="28">
        <v>871</v>
      </c>
      <c r="C62" s="27" t="s">
        <v>66</v>
      </c>
      <c r="D62" s="27">
        <v>13</v>
      </c>
      <c r="E62" s="28" t="s">
        <v>118</v>
      </c>
      <c r="F62" s="28"/>
      <c r="G62" s="29">
        <f>G63</f>
        <v>5689896.5099999998</v>
      </c>
    </row>
    <row r="63" spans="1:7" ht="24" customHeight="1" thickBot="1" x14ac:dyDescent="0.3">
      <c r="A63" s="7" t="s">
        <v>111</v>
      </c>
      <c r="B63" s="28">
        <v>871</v>
      </c>
      <c r="C63" s="27" t="s">
        <v>66</v>
      </c>
      <c r="D63" s="27">
        <v>13</v>
      </c>
      <c r="E63" s="28" t="s">
        <v>118</v>
      </c>
      <c r="F63" s="28">
        <v>800</v>
      </c>
      <c r="G63" s="29">
        <f>G64+G65</f>
        <v>5689896.5099999998</v>
      </c>
    </row>
    <row r="64" spans="1:7" ht="16.5" thickBot="1" x14ac:dyDescent="0.3">
      <c r="A64" s="152" t="s">
        <v>119</v>
      </c>
      <c r="B64" s="28">
        <v>871</v>
      </c>
      <c r="C64" s="27" t="s">
        <v>66</v>
      </c>
      <c r="D64" s="27">
        <v>13</v>
      </c>
      <c r="E64" s="28" t="s">
        <v>118</v>
      </c>
      <c r="F64" s="28">
        <v>830</v>
      </c>
      <c r="G64" s="98">
        <f>560000+4000000+1107696.51</f>
        <v>5667696.5099999998</v>
      </c>
    </row>
    <row r="65" spans="1:7" ht="32.25" thickBot="1" x14ac:dyDescent="0.3">
      <c r="A65" s="7" t="s">
        <v>120</v>
      </c>
      <c r="B65" s="28">
        <v>871</v>
      </c>
      <c r="C65" s="27" t="s">
        <v>66</v>
      </c>
      <c r="D65" s="27">
        <v>13</v>
      </c>
      <c r="E65" s="28" t="s">
        <v>118</v>
      </c>
      <c r="F65" s="28">
        <v>850</v>
      </c>
      <c r="G65" s="98">
        <v>22200</v>
      </c>
    </row>
    <row r="66" spans="1:7" ht="99.75" customHeight="1" thickBot="1" x14ac:dyDescent="0.3">
      <c r="A66" s="152" t="s">
        <v>121</v>
      </c>
      <c r="B66" s="28">
        <v>871</v>
      </c>
      <c r="C66" s="27" t="s">
        <v>66</v>
      </c>
      <c r="D66" s="27">
        <v>13</v>
      </c>
      <c r="E66" s="24" t="s">
        <v>122</v>
      </c>
      <c r="F66" s="28"/>
      <c r="G66" s="29">
        <f>G67</f>
        <v>60000</v>
      </c>
    </row>
    <row r="67" spans="1:7" ht="32.25" thickBot="1" x14ac:dyDescent="0.3">
      <c r="A67" s="7" t="s">
        <v>123</v>
      </c>
      <c r="B67" s="28">
        <v>871</v>
      </c>
      <c r="C67" s="27" t="s">
        <v>66</v>
      </c>
      <c r="D67" s="27">
        <v>13</v>
      </c>
      <c r="E67" s="24" t="s">
        <v>122</v>
      </c>
      <c r="F67" s="28">
        <v>300</v>
      </c>
      <c r="G67" s="98">
        <f>G68</f>
        <v>60000</v>
      </c>
    </row>
    <row r="68" spans="1:7" ht="16.5" thickBot="1" x14ac:dyDescent="0.3">
      <c r="A68" s="152" t="s">
        <v>124</v>
      </c>
      <c r="B68" s="28">
        <v>871</v>
      </c>
      <c r="C68" s="27" t="s">
        <v>66</v>
      </c>
      <c r="D68" s="27">
        <v>13</v>
      </c>
      <c r="E68" s="24" t="s">
        <v>122</v>
      </c>
      <c r="F68" s="28">
        <v>360</v>
      </c>
      <c r="G68" s="29">
        <v>60000</v>
      </c>
    </row>
    <row r="69" spans="1:7" ht="16.5" thickBot="1" x14ac:dyDescent="0.3">
      <c r="A69" s="31" t="s">
        <v>125</v>
      </c>
      <c r="B69" s="20">
        <v>871</v>
      </c>
      <c r="C69" s="19" t="s">
        <v>126</v>
      </c>
      <c r="D69" s="19"/>
      <c r="E69" s="20"/>
      <c r="F69" s="20"/>
      <c r="G69" s="106">
        <f>G70</f>
        <v>495978.58</v>
      </c>
    </row>
    <row r="70" spans="1:7" ht="32.25" thickBot="1" x14ac:dyDescent="0.3">
      <c r="A70" s="152" t="s">
        <v>127</v>
      </c>
      <c r="B70" s="28">
        <v>871</v>
      </c>
      <c r="C70" s="27" t="s">
        <v>126</v>
      </c>
      <c r="D70" s="27" t="s">
        <v>128</v>
      </c>
      <c r="E70" s="28"/>
      <c r="F70" s="28"/>
      <c r="G70" s="29">
        <f>G71</f>
        <v>495978.58</v>
      </c>
    </row>
    <row r="71" spans="1:7" ht="16.5" thickBot="1" x14ac:dyDescent="0.3">
      <c r="A71" s="7" t="s">
        <v>85</v>
      </c>
      <c r="B71" s="28">
        <v>871</v>
      </c>
      <c r="C71" s="27" t="s">
        <v>126</v>
      </c>
      <c r="D71" s="27" t="s">
        <v>128</v>
      </c>
      <c r="E71" s="28" t="s">
        <v>86</v>
      </c>
      <c r="F71" s="28"/>
      <c r="G71" s="29">
        <f>G72</f>
        <v>495978.58</v>
      </c>
    </row>
    <row r="72" spans="1:7" ht="48" customHeight="1" thickBot="1" x14ac:dyDescent="0.3">
      <c r="A72" s="152" t="s">
        <v>129</v>
      </c>
      <c r="B72" s="28">
        <v>871</v>
      </c>
      <c r="C72" s="27" t="s">
        <v>126</v>
      </c>
      <c r="D72" s="27" t="s">
        <v>128</v>
      </c>
      <c r="E72" s="28" t="s">
        <v>103</v>
      </c>
      <c r="F72" s="28"/>
      <c r="G72" s="29">
        <f>G73</f>
        <v>495978.58</v>
      </c>
    </row>
    <row r="73" spans="1:7" ht="115.5" customHeight="1" thickBot="1" x14ac:dyDescent="0.3">
      <c r="A73" s="152" t="s">
        <v>130</v>
      </c>
      <c r="B73" s="28">
        <v>871</v>
      </c>
      <c r="C73" s="27" t="s">
        <v>126</v>
      </c>
      <c r="D73" s="27" t="s">
        <v>128</v>
      </c>
      <c r="E73" s="28" t="s">
        <v>131</v>
      </c>
      <c r="F73" s="28"/>
      <c r="G73" s="29">
        <f>G74+G76</f>
        <v>495978.58</v>
      </c>
    </row>
    <row r="74" spans="1:7" ht="142.5" customHeight="1" thickBot="1" x14ac:dyDescent="0.3">
      <c r="A74" s="152" t="s">
        <v>75</v>
      </c>
      <c r="B74" s="28">
        <v>871</v>
      </c>
      <c r="C74" s="27" t="s">
        <v>126</v>
      </c>
      <c r="D74" s="27" t="s">
        <v>128</v>
      </c>
      <c r="E74" s="28" t="s">
        <v>131</v>
      </c>
      <c r="F74" s="28">
        <v>100</v>
      </c>
      <c r="G74" s="29">
        <f>G75</f>
        <v>492978.58</v>
      </c>
    </row>
    <row r="75" spans="1:7" ht="48" thickBot="1" x14ac:dyDescent="0.3">
      <c r="A75" s="152" t="s">
        <v>76</v>
      </c>
      <c r="B75" s="28">
        <v>871</v>
      </c>
      <c r="C75" s="27" t="s">
        <v>126</v>
      </c>
      <c r="D75" s="27" t="s">
        <v>128</v>
      </c>
      <c r="E75" s="28" t="s">
        <v>131</v>
      </c>
      <c r="F75" s="28">
        <v>120</v>
      </c>
      <c r="G75" s="29">
        <v>492978.58</v>
      </c>
    </row>
    <row r="76" spans="1:7" ht="63.75" thickBot="1" x14ac:dyDescent="0.3">
      <c r="A76" s="7" t="s">
        <v>83</v>
      </c>
      <c r="B76" s="28">
        <v>871</v>
      </c>
      <c r="C76" s="27" t="s">
        <v>126</v>
      </c>
      <c r="D76" s="27" t="s">
        <v>128</v>
      </c>
      <c r="E76" s="28" t="s">
        <v>131</v>
      </c>
      <c r="F76" s="28">
        <v>200</v>
      </c>
      <c r="G76" s="29">
        <f>G77</f>
        <v>3000</v>
      </c>
    </row>
    <row r="77" spans="1:7" ht="64.5" customHeight="1" thickBot="1" x14ac:dyDescent="0.3">
      <c r="A77" s="152" t="s">
        <v>84</v>
      </c>
      <c r="B77" s="28">
        <v>871</v>
      </c>
      <c r="C77" s="27" t="s">
        <v>126</v>
      </c>
      <c r="D77" s="27" t="s">
        <v>128</v>
      </c>
      <c r="E77" s="28" t="s">
        <v>131</v>
      </c>
      <c r="F77" s="28">
        <v>240</v>
      </c>
      <c r="G77" s="29">
        <v>3000</v>
      </c>
    </row>
    <row r="78" spans="1:7" ht="51" customHeight="1" thickBot="1" x14ac:dyDescent="0.3">
      <c r="A78" s="18" t="s">
        <v>132</v>
      </c>
      <c r="B78" s="20">
        <v>871</v>
      </c>
      <c r="C78" s="19" t="s">
        <v>128</v>
      </c>
      <c r="D78" s="19"/>
      <c r="E78" s="20"/>
      <c r="F78" s="20"/>
      <c r="G78" s="106">
        <f t="shared" ref="G78:G83" si="0">G79</f>
        <v>133469</v>
      </c>
    </row>
    <row r="79" spans="1:7" ht="80.25" customHeight="1" thickBot="1" x14ac:dyDescent="0.3">
      <c r="A79" s="152" t="s">
        <v>133</v>
      </c>
      <c r="B79" s="28">
        <v>871</v>
      </c>
      <c r="C79" s="27" t="s">
        <v>128</v>
      </c>
      <c r="D79" s="27">
        <v>10</v>
      </c>
      <c r="E79" s="28"/>
      <c r="F79" s="28"/>
      <c r="G79" s="29">
        <f t="shared" si="0"/>
        <v>133469</v>
      </c>
    </row>
    <row r="80" spans="1:7" ht="16.5" thickBot="1" x14ac:dyDescent="0.3">
      <c r="A80" s="7" t="s">
        <v>85</v>
      </c>
      <c r="B80" s="28">
        <v>871</v>
      </c>
      <c r="C80" s="27" t="s">
        <v>128</v>
      </c>
      <c r="D80" s="27">
        <v>10</v>
      </c>
      <c r="E80" s="28" t="s">
        <v>86</v>
      </c>
      <c r="F80" s="28"/>
      <c r="G80" s="29">
        <f t="shared" si="0"/>
        <v>133469</v>
      </c>
    </row>
    <row r="81" spans="1:7" ht="48" thickBot="1" x14ac:dyDescent="0.3">
      <c r="A81" s="152" t="s">
        <v>129</v>
      </c>
      <c r="B81" s="28">
        <v>871</v>
      </c>
      <c r="C81" s="27" t="s">
        <v>128</v>
      </c>
      <c r="D81" s="27">
        <v>10</v>
      </c>
      <c r="E81" s="28" t="s">
        <v>103</v>
      </c>
      <c r="F81" s="28"/>
      <c r="G81" s="29">
        <f t="shared" si="0"/>
        <v>133469</v>
      </c>
    </row>
    <row r="82" spans="1:7" ht="95.25" thickBot="1" x14ac:dyDescent="0.3">
      <c r="A82" s="7" t="s">
        <v>134</v>
      </c>
      <c r="B82" s="28">
        <v>871</v>
      </c>
      <c r="C82" s="27" t="s">
        <v>128</v>
      </c>
      <c r="D82" s="27">
        <v>10</v>
      </c>
      <c r="E82" s="28" t="s">
        <v>135</v>
      </c>
      <c r="F82" s="28"/>
      <c r="G82" s="29">
        <f t="shared" si="0"/>
        <v>133469</v>
      </c>
    </row>
    <row r="83" spans="1:7" ht="16.5" thickBot="1" x14ac:dyDescent="0.3">
      <c r="A83" s="152" t="s">
        <v>91</v>
      </c>
      <c r="B83" s="28">
        <v>871</v>
      </c>
      <c r="C83" s="27" t="s">
        <v>128</v>
      </c>
      <c r="D83" s="27">
        <v>10</v>
      </c>
      <c r="E83" s="28" t="s">
        <v>135</v>
      </c>
      <c r="F83" s="28">
        <v>500</v>
      </c>
      <c r="G83" s="29">
        <f t="shared" si="0"/>
        <v>133469</v>
      </c>
    </row>
    <row r="84" spans="1:7" ht="32.25" thickBot="1" x14ac:dyDescent="0.3">
      <c r="A84" s="7" t="s">
        <v>92</v>
      </c>
      <c r="B84" s="28">
        <v>871</v>
      </c>
      <c r="C84" s="27" t="s">
        <v>128</v>
      </c>
      <c r="D84" s="27">
        <v>10</v>
      </c>
      <c r="E84" s="28" t="s">
        <v>135</v>
      </c>
      <c r="F84" s="28">
        <v>540</v>
      </c>
      <c r="G84" s="29">
        <v>133469</v>
      </c>
    </row>
    <row r="85" spans="1:7" ht="16.5" thickBot="1" x14ac:dyDescent="0.3">
      <c r="A85" s="18" t="s">
        <v>136</v>
      </c>
      <c r="B85" s="20">
        <v>871</v>
      </c>
      <c r="C85" s="19" t="s">
        <v>68</v>
      </c>
      <c r="D85" s="19"/>
      <c r="E85" s="20"/>
      <c r="F85" s="20"/>
      <c r="G85" s="106">
        <f>G86+G111+G117</f>
        <v>2900000</v>
      </c>
    </row>
    <row r="86" spans="1:7" ht="32.25" thickBot="1" x14ac:dyDescent="0.3">
      <c r="A86" s="7" t="s">
        <v>137</v>
      </c>
      <c r="B86" s="28">
        <v>871</v>
      </c>
      <c r="C86" s="27" t="s">
        <v>68</v>
      </c>
      <c r="D86" s="27" t="s">
        <v>138</v>
      </c>
      <c r="E86" s="28"/>
      <c r="F86" s="28"/>
      <c r="G86" s="102">
        <f>G87+G102</f>
        <v>2300000</v>
      </c>
    </row>
    <row r="87" spans="1:7" ht="99.75" customHeight="1" thickBot="1" x14ac:dyDescent="0.3">
      <c r="A87" s="152" t="s">
        <v>423</v>
      </c>
      <c r="B87" s="28">
        <v>871</v>
      </c>
      <c r="C87" s="27" t="s">
        <v>68</v>
      </c>
      <c r="D87" s="27" t="s">
        <v>138</v>
      </c>
      <c r="E87" s="28" t="s">
        <v>139</v>
      </c>
      <c r="F87" s="28"/>
      <c r="G87" s="102">
        <f>G88</f>
        <v>2300000</v>
      </c>
    </row>
    <row r="88" spans="1:7" ht="32.25" thickBot="1" x14ac:dyDescent="0.3">
      <c r="A88" s="7" t="s">
        <v>140</v>
      </c>
      <c r="B88" s="28">
        <v>871</v>
      </c>
      <c r="C88" s="27" t="s">
        <v>68</v>
      </c>
      <c r="D88" s="27" t="s">
        <v>138</v>
      </c>
      <c r="E88" s="28" t="s">
        <v>141</v>
      </c>
      <c r="F88" s="28"/>
      <c r="G88" s="102">
        <f>G89+G94+G98</f>
        <v>2300000</v>
      </c>
    </row>
    <row r="89" spans="1:7" ht="63.75" thickBot="1" x14ac:dyDescent="0.3">
      <c r="A89" s="39" t="s">
        <v>142</v>
      </c>
      <c r="B89" s="34">
        <v>871</v>
      </c>
      <c r="C89" s="33" t="s">
        <v>68</v>
      </c>
      <c r="D89" s="33" t="s">
        <v>138</v>
      </c>
      <c r="E89" s="34" t="s">
        <v>143</v>
      </c>
      <c r="F89" s="34"/>
      <c r="G89" s="103">
        <f>G90</f>
        <v>1500000</v>
      </c>
    </row>
    <row r="90" spans="1:7" ht="31.5" customHeight="1" x14ac:dyDescent="0.25">
      <c r="A90" s="272" t="s">
        <v>207</v>
      </c>
      <c r="B90" s="147">
        <v>871</v>
      </c>
      <c r="C90" s="276" t="s">
        <v>68</v>
      </c>
      <c r="D90" s="276" t="s">
        <v>138</v>
      </c>
      <c r="E90" s="278" t="s">
        <v>144</v>
      </c>
      <c r="F90" s="278"/>
      <c r="G90" s="280">
        <f>G92</f>
        <v>1500000</v>
      </c>
    </row>
    <row r="91" spans="1:7" ht="0.75" customHeight="1" thickBot="1" x14ac:dyDescent="0.3">
      <c r="A91" s="273"/>
      <c r="B91" s="148"/>
      <c r="C91" s="277"/>
      <c r="D91" s="277"/>
      <c r="E91" s="279"/>
      <c r="F91" s="279"/>
      <c r="G91" s="281"/>
    </row>
    <row r="92" spans="1:7" ht="63.75" thickBot="1" x14ac:dyDescent="0.3">
      <c r="A92" s="36" t="s">
        <v>83</v>
      </c>
      <c r="B92" s="38">
        <v>871</v>
      </c>
      <c r="C92" s="37" t="s">
        <v>68</v>
      </c>
      <c r="D92" s="37" t="s">
        <v>138</v>
      </c>
      <c r="E92" s="38" t="s">
        <v>144</v>
      </c>
      <c r="F92" s="38">
        <v>200</v>
      </c>
      <c r="G92" s="100">
        <f>G93</f>
        <v>1500000</v>
      </c>
    </row>
    <row r="93" spans="1:7" ht="63.75" thickBot="1" x14ac:dyDescent="0.3">
      <c r="A93" s="152" t="s">
        <v>84</v>
      </c>
      <c r="B93" s="28">
        <v>871</v>
      </c>
      <c r="C93" s="27" t="s">
        <v>68</v>
      </c>
      <c r="D93" s="27" t="s">
        <v>138</v>
      </c>
      <c r="E93" s="28" t="s">
        <v>144</v>
      </c>
      <c r="F93" s="28">
        <v>240</v>
      </c>
      <c r="G93" s="98">
        <v>1500000</v>
      </c>
    </row>
    <row r="94" spans="1:7" ht="48" thickBot="1" x14ac:dyDescent="0.3">
      <c r="A94" s="7" t="s">
        <v>145</v>
      </c>
      <c r="B94" s="28">
        <v>871</v>
      </c>
      <c r="C94" s="27" t="s">
        <v>68</v>
      </c>
      <c r="D94" s="27" t="s">
        <v>138</v>
      </c>
      <c r="E94" s="28" t="s">
        <v>148</v>
      </c>
      <c r="F94" s="28"/>
      <c r="G94" s="104">
        <f>G95</f>
        <v>500000</v>
      </c>
    </row>
    <row r="95" spans="1:7" ht="32.25" thickBot="1" x14ac:dyDescent="0.3">
      <c r="A95" s="152" t="s">
        <v>147</v>
      </c>
      <c r="B95" s="28">
        <v>871</v>
      </c>
      <c r="C95" s="27" t="s">
        <v>68</v>
      </c>
      <c r="D95" s="27" t="s">
        <v>138</v>
      </c>
      <c r="E95" s="28" t="s">
        <v>150</v>
      </c>
      <c r="F95" s="28"/>
      <c r="G95" s="3">
        <f>G96</f>
        <v>500000</v>
      </c>
    </row>
    <row r="96" spans="1:7" ht="63.75" thickBot="1" x14ac:dyDescent="0.3">
      <c r="A96" s="7" t="s">
        <v>83</v>
      </c>
      <c r="B96" s="28">
        <v>871</v>
      </c>
      <c r="C96" s="27" t="s">
        <v>68</v>
      </c>
      <c r="D96" s="27" t="s">
        <v>138</v>
      </c>
      <c r="E96" s="28" t="s">
        <v>150</v>
      </c>
      <c r="F96" s="28">
        <v>200</v>
      </c>
      <c r="G96" s="3">
        <f>G97</f>
        <v>500000</v>
      </c>
    </row>
    <row r="97" spans="1:17" ht="63.75" thickBot="1" x14ac:dyDescent="0.3">
      <c r="A97" s="152" t="s">
        <v>84</v>
      </c>
      <c r="B97" s="28">
        <v>871</v>
      </c>
      <c r="C97" s="27" t="s">
        <v>68</v>
      </c>
      <c r="D97" s="27" t="s">
        <v>138</v>
      </c>
      <c r="E97" s="28" t="s">
        <v>150</v>
      </c>
      <c r="F97" s="28">
        <v>240</v>
      </c>
      <c r="G97" s="3">
        <v>500000</v>
      </c>
    </row>
    <row r="98" spans="1:17" ht="63.75" thickBot="1" x14ac:dyDescent="0.3">
      <c r="A98" s="221" t="s">
        <v>420</v>
      </c>
      <c r="B98" s="28">
        <v>871</v>
      </c>
      <c r="C98" s="27" t="s">
        <v>68</v>
      </c>
      <c r="D98" s="27" t="s">
        <v>138</v>
      </c>
      <c r="E98" s="222" t="s">
        <v>146</v>
      </c>
      <c r="F98" s="28"/>
      <c r="G98" s="104">
        <f>G99</f>
        <v>300000</v>
      </c>
    </row>
    <row r="99" spans="1:17" ht="77.25" customHeight="1" thickBot="1" x14ac:dyDescent="0.3">
      <c r="A99" s="152" t="s">
        <v>149</v>
      </c>
      <c r="B99" s="28">
        <v>871</v>
      </c>
      <c r="C99" s="27" t="s">
        <v>68</v>
      </c>
      <c r="D99" s="27" t="s">
        <v>138</v>
      </c>
      <c r="E99" s="222" t="s">
        <v>419</v>
      </c>
      <c r="F99" s="28"/>
      <c r="G99" s="3">
        <f>G100</f>
        <v>300000</v>
      </c>
    </row>
    <row r="100" spans="1:17" ht="63.75" thickBot="1" x14ac:dyDescent="0.3">
      <c r="A100" s="7" t="s">
        <v>83</v>
      </c>
      <c r="B100" s="28">
        <v>871</v>
      </c>
      <c r="C100" s="27" t="s">
        <v>68</v>
      </c>
      <c r="D100" s="27" t="s">
        <v>138</v>
      </c>
      <c r="E100" s="222" t="s">
        <v>419</v>
      </c>
      <c r="F100" s="28">
        <v>200</v>
      </c>
      <c r="G100" s="3">
        <f>G101</f>
        <v>300000</v>
      </c>
    </row>
    <row r="101" spans="1:17" ht="63.75" thickBot="1" x14ac:dyDescent="0.3">
      <c r="A101" s="152" t="s">
        <v>84</v>
      </c>
      <c r="B101" s="28">
        <v>871</v>
      </c>
      <c r="C101" s="27" t="s">
        <v>68</v>
      </c>
      <c r="D101" s="27" t="s">
        <v>138</v>
      </c>
      <c r="E101" s="222" t="s">
        <v>419</v>
      </c>
      <c r="F101" s="28">
        <v>240</v>
      </c>
      <c r="G101" s="3">
        <v>300000</v>
      </c>
    </row>
    <row r="102" spans="1:17" ht="111" thickBot="1" x14ac:dyDescent="0.3">
      <c r="A102" s="152" t="s">
        <v>426</v>
      </c>
      <c r="B102" s="28">
        <v>871</v>
      </c>
      <c r="C102" s="27" t="s">
        <v>68</v>
      </c>
      <c r="D102" s="27" t="s">
        <v>138</v>
      </c>
      <c r="E102" s="28" t="s">
        <v>279</v>
      </c>
      <c r="F102" s="28"/>
      <c r="G102" s="104">
        <f>G103</f>
        <v>0</v>
      </c>
    </row>
    <row r="103" spans="1:17" ht="32.25" thickBot="1" x14ac:dyDescent="0.3">
      <c r="A103" s="152" t="s">
        <v>140</v>
      </c>
      <c r="B103" s="28">
        <v>871</v>
      </c>
      <c r="C103" s="27" t="s">
        <v>68</v>
      </c>
      <c r="D103" s="27" t="s">
        <v>138</v>
      </c>
      <c r="E103" s="28" t="s">
        <v>280</v>
      </c>
      <c r="F103" s="28"/>
      <c r="G103" s="3">
        <f>G104</f>
        <v>0</v>
      </c>
    </row>
    <row r="104" spans="1:17" ht="126.75" thickBot="1" x14ac:dyDescent="0.3">
      <c r="A104" s="152" t="s">
        <v>425</v>
      </c>
      <c r="B104" s="28">
        <v>871</v>
      </c>
      <c r="C104" s="27" t="s">
        <v>68</v>
      </c>
      <c r="D104" s="27" t="s">
        <v>138</v>
      </c>
      <c r="E104" s="28" t="s">
        <v>281</v>
      </c>
      <c r="F104" s="28"/>
      <c r="G104" s="3">
        <f>G105+G108</f>
        <v>0</v>
      </c>
    </row>
    <row r="105" spans="1:17" ht="111" thickBot="1" x14ac:dyDescent="0.3">
      <c r="A105" s="152" t="s">
        <v>273</v>
      </c>
      <c r="B105" s="28">
        <v>871</v>
      </c>
      <c r="C105" s="27" t="s">
        <v>68</v>
      </c>
      <c r="D105" s="27" t="s">
        <v>138</v>
      </c>
      <c r="E105" s="28" t="s">
        <v>272</v>
      </c>
      <c r="F105" s="28"/>
      <c r="G105" s="3">
        <f>G106</f>
        <v>0</v>
      </c>
      <c r="Q105" s="59" t="s">
        <v>274</v>
      </c>
    </row>
    <row r="106" spans="1:17" ht="63.75" thickBot="1" x14ac:dyDescent="0.3">
      <c r="A106" s="152" t="s">
        <v>83</v>
      </c>
      <c r="B106" s="28">
        <v>871</v>
      </c>
      <c r="C106" s="27" t="s">
        <v>68</v>
      </c>
      <c r="D106" s="27" t="s">
        <v>138</v>
      </c>
      <c r="E106" s="28" t="s">
        <v>272</v>
      </c>
      <c r="F106" s="28">
        <v>200</v>
      </c>
      <c r="G106" s="3">
        <f>G107</f>
        <v>0</v>
      </c>
    </row>
    <row r="107" spans="1:17" ht="63.75" thickBot="1" x14ac:dyDescent="0.3">
      <c r="A107" s="152" t="s">
        <v>84</v>
      </c>
      <c r="B107" s="28">
        <v>871</v>
      </c>
      <c r="C107" s="27" t="s">
        <v>68</v>
      </c>
      <c r="D107" s="27" t="s">
        <v>138</v>
      </c>
      <c r="E107" s="28" t="s">
        <v>272</v>
      </c>
      <c r="F107" s="28">
        <v>240</v>
      </c>
      <c r="G107" s="3"/>
    </row>
    <row r="108" spans="1:17" ht="48" thickBot="1" x14ac:dyDescent="0.3">
      <c r="A108" s="152" t="s">
        <v>275</v>
      </c>
      <c r="B108" s="28">
        <v>871</v>
      </c>
      <c r="C108" s="27" t="s">
        <v>68</v>
      </c>
      <c r="D108" s="27" t="s">
        <v>138</v>
      </c>
      <c r="E108" s="28" t="s">
        <v>276</v>
      </c>
      <c r="F108" s="28"/>
      <c r="G108" s="3">
        <f>G109</f>
        <v>0</v>
      </c>
    </row>
    <row r="109" spans="1:17" ht="63.75" thickBot="1" x14ac:dyDescent="0.3">
      <c r="A109" s="152" t="s">
        <v>83</v>
      </c>
      <c r="B109" s="28">
        <v>871</v>
      </c>
      <c r="C109" s="27" t="s">
        <v>68</v>
      </c>
      <c r="D109" s="27" t="s">
        <v>138</v>
      </c>
      <c r="E109" s="28" t="s">
        <v>276</v>
      </c>
      <c r="F109" s="28">
        <v>200</v>
      </c>
      <c r="G109" s="3">
        <f>G110</f>
        <v>0</v>
      </c>
    </row>
    <row r="110" spans="1:17" ht="63.75" thickBot="1" x14ac:dyDescent="0.3">
      <c r="A110" s="152" t="s">
        <v>84</v>
      </c>
      <c r="B110" s="28">
        <v>871</v>
      </c>
      <c r="C110" s="27" t="s">
        <v>68</v>
      </c>
      <c r="D110" s="27" t="s">
        <v>138</v>
      </c>
      <c r="E110" s="28" t="s">
        <v>276</v>
      </c>
      <c r="F110" s="28">
        <v>240</v>
      </c>
      <c r="G110" s="3">
        <v>0</v>
      </c>
    </row>
    <row r="111" spans="1:17" ht="16.5" thickBot="1" x14ac:dyDescent="0.3">
      <c r="A111" s="7" t="s">
        <v>151</v>
      </c>
      <c r="B111" s="28">
        <v>871</v>
      </c>
      <c r="C111" s="27" t="s">
        <v>68</v>
      </c>
      <c r="D111" s="27">
        <v>10</v>
      </c>
      <c r="E111" s="28"/>
      <c r="F111" s="28"/>
      <c r="G111" s="3">
        <f>G112</f>
        <v>100000</v>
      </c>
    </row>
    <row r="112" spans="1:17" ht="16.5" thickBot="1" x14ac:dyDescent="0.3">
      <c r="A112" s="152" t="s">
        <v>85</v>
      </c>
      <c r="B112" s="28">
        <v>871</v>
      </c>
      <c r="C112" s="27" t="s">
        <v>68</v>
      </c>
      <c r="D112" s="27">
        <v>10</v>
      </c>
      <c r="E112" s="28" t="s">
        <v>86</v>
      </c>
      <c r="F112" s="28"/>
      <c r="G112" s="3">
        <f>G113</f>
        <v>100000</v>
      </c>
    </row>
    <row r="113" spans="1:7" ht="48" thickBot="1" x14ac:dyDescent="0.3">
      <c r="A113" s="7" t="s">
        <v>152</v>
      </c>
      <c r="B113" s="28">
        <v>871</v>
      </c>
      <c r="C113" s="27" t="s">
        <v>68</v>
      </c>
      <c r="D113" s="27">
        <v>10</v>
      </c>
      <c r="E113" s="28" t="s">
        <v>103</v>
      </c>
      <c r="F113" s="28"/>
      <c r="G113" s="3">
        <f>G114</f>
        <v>100000</v>
      </c>
    </row>
    <row r="114" spans="1:7" ht="113.25" customHeight="1" thickBot="1" x14ac:dyDescent="0.3">
      <c r="A114" s="152" t="s">
        <v>153</v>
      </c>
      <c r="B114" s="28">
        <v>871</v>
      </c>
      <c r="C114" s="27" t="s">
        <v>68</v>
      </c>
      <c r="D114" s="27">
        <v>10</v>
      </c>
      <c r="E114" s="28" t="s">
        <v>154</v>
      </c>
      <c r="F114" s="28"/>
      <c r="G114" s="3">
        <f>G115</f>
        <v>100000</v>
      </c>
    </row>
    <row r="115" spans="1:7" ht="63.75" thickBot="1" x14ac:dyDescent="0.3">
      <c r="A115" s="7" t="s">
        <v>83</v>
      </c>
      <c r="B115" s="28">
        <v>871</v>
      </c>
      <c r="C115" s="27" t="s">
        <v>68</v>
      </c>
      <c r="D115" s="27">
        <v>10</v>
      </c>
      <c r="E115" s="28" t="s">
        <v>154</v>
      </c>
      <c r="F115" s="28">
        <v>200</v>
      </c>
      <c r="G115" s="3">
        <f>G116</f>
        <v>100000</v>
      </c>
    </row>
    <row r="116" spans="1:7" ht="63.75" thickBot="1" x14ac:dyDescent="0.3">
      <c r="A116" s="152" t="s">
        <v>84</v>
      </c>
      <c r="B116" s="28">
        <v>871</v>
      </c>
      <c r="C116" s="27" t="s">
        <v>68</v>
      </c>
      <c r="D116" s="27">
        <v>10</v>
      </c>
      <c r="E116" s="28" t="s">
        <v>154</v>
      </c>
      <c r="F116" s="28">
        <v>240</v>
      </c>
      <c r="G116" s="3">
        <v>100000</v>
      </c>
    </row>
    <row r="117" spans="1:7" ht="32.25" thickBot="1" x14ac:dyDescent="0.3">
      <c r="A117" s="7" t="s">
        <v>155</v>
      </c>
      <c r="B117" s="28">
        <v>871</v>
      </c>
      <c r="C117" s="27" t="s">
        <v>68</v>
      </c>
      <c r="D117" s="27">
        <v>12</v>
      </c>
      <c r="E117" s="28"/>
      <c r="F117" s="28"/>
      <c r="G117" s="3">
        <f>G118</f>
        <v>500000</v>
      </c>
    </row>
    <row r="118" spans="1:7" ht="16.5" thickBot="1" x14ac:dyDescent="0.3">
      <c r="A118" s="152" t="s">
        <v>101</v>
      </c>
      <c r="B118" s="28">
        <v>871</v>
      </c>
      <c r="C118" s="27" t="s">
        <v>68</v>
      </c>
      <c r="D118" s="27">
        <v>12</v>
      </c>
      <c r="E118" s="28" t="s">
        <v>86</v>
      </c>
      <c r="F118" s="28"/>
      <c r="G118" s="3">
        <f>G119</f>
        <v>500000</v>
      </c>
    </row>
    <row r="119" spans="1:7" ht="48" thickBot="1" x14ac:dyDescent="0.3">
      <c r="A119" s="7" t="s">
        <v>87</v>
      </c>
      <c r="B119" s="28">
        <v>871</v>
      </c>
      <c r="C119" s="27" t="s">
        <v>68</v>
      </c>
      <c r="D119" s="27">
        <v>12</v>
      </c>
      <c r="E119" s="28" t="s">
        <v>103</v>
      </c>
      <c r="F119" s="28"/>
      <c r="G119" s="3">
        <f>G120</f>
        <v>500000</v>
      </c>
    </row>
    <row r="120" spans="1:7" ht="48" thickBot="1" x14ac:dyDescent="0.3">
      <c r="A120" s="152" t="s">
        <v>156</v>
      </c>
      <c r="B120" s="28">
        <v>871</v>
      </c>
      <c r="C120" s="27" t="s">
        <v>68</v>
      </c>
      <c r="D120" s="27">
        <v>12</v>
      </c>
      <c r="E120" s="28" t="s">
        <v>157</v>
      </c>
      <c r="F120" s="28"/>
      <c r="G120" s="3">
        <f>G121</f>
        <v>500000</v>
      </c>
    </row>
    <row r="121" spans="1:7" ht="63.75" thickBot="1" x14ac:dyDescent="0.3">
      <c r="A121" s="7" t="s">
        <v>83</v>
      </c>
      <c r="B121" s="28">
        <v>871</v>
      </c>
      <c r="C121" s="27" t="s">
        <v>68</v>
      </c>
      <c r="D121" s="27">
        <v>12</v>
      </c>
      <c r="E121" s="28" t="s">
        <v>157</v>
      </c>
      <c r="F121" s="28">
        <v>200</v>
      </c>
      <c r="G121" s="3">
        <f>G122</f>
        <v>500000</v>
      </c>
    </row>
    <row r="122" spans="1:7" ht="63.75" thickBot="1" x14ac:dyDescent="0.3">
      <c r="A122" s="152" t="s">
        <v>84</v>
      </c>
      <c r="B122" s="28">
        <v>871</v>
      </c>
      <c r="C122" s="27" t="s">
        <v>68</v>
      </c>
      <c r="D122" s="27">
        <v>12</v>
      </c>
      <c r="E122" s="28" t="s">
        <v>157</v>
      </c>
      <c r="F122" s="28">
        <v>240</v>
      </c>
      <c r="G122" s="3">
        <v>500000</v>
      </c>
    </row>
    <row r="123" spans="1:7" ht="32.25" thickBot="1" x14ac:dyDescent="0.3">
      <c r="A123" s="31" t="s">
        <v>158</v>
      </c>
      <c r="B123" s="20">
        <v>871</v>
      </c>
      <c r="C123" s="19" t="s">
        <v>159</v>
      </c>
      <c r="D123" s="19"/>
      <c r="E123" s="20"/>
      <c r="F123" s="20"/>
      <c r="G123" s="106">
        <f>G124+G130+G140+G155</f>
        <v>4770716.0199999996</v>
      </c>
    </row>
    <row r="124" spans="1:7" ht="16.5" thickBot="1" x14ac:dyDescent="0.3">
      <c r="A124" s="152" t="s">
        <v>160</v>
      </c>
      <c r="B124" s="28">
        <v>871</v>
      </c>
      <c r="C124" s="27" t="s">
        <v>159</v>
      </c>
      <c r="D124" s="27" t="s">
        <v>66</v>
      </c>
      <c r="E124" s="28"/>
      <c r="F124" s="28"/>
      <c r="G124" s="98">
        <f>G125</f>
        <v>1050000</v>
      </c>
    </row>
    <row r="125" spans="1:7" ht="16.5" thickBot="1" x14ac:dyDescent="0.3">
      <c r="A125" s="7" t="s">
        <v>101</v>
      </c>
      <c r="B125" s="28">
        <v>871</v>
      </c>
      <c r="C125" s="27" t="s">
        <v>159</v>
      </c>
      <c r="D125" s="27" t="s">
        <v>66</v>
      </c>
      <c r="E125" s="28" t="s">
        <v>86</v>
      </c>
      <c r="F125" s="28"/>
      <c r="G125" s="3">
        <f>G126</f>
        <v>1050000</v>
      </c>
    </row>
    <row r="126" spans="1:7" ht="48" thickBot="1" x14ac:dyDescent="0.3">
      <c r="A126" s="152" t="s">
        <v>87</v>
      </c>
      <c r="B126" s="28">
        <v>871</v>
      </c>
      <c r="C126" s="27" t="s">
        <v>159</v>
      </c>
      <c r="D126" s="27" t="s">
        <v>66</v>
      </c>
      <c r="E126" s="28" t="s">
        <v>103</v>
      </c>
      <c r="F126" s="28"/>
      <c r="G126" s="3">
        <f>G127</f>
        <v>1050000</v>
      </c>
    </row>
    <row r="127" spans="1:7" ht="79.5" thickBot="1" x14ac:dyDescent="0.3">
      <c r="A127" s="7" t="s">
        <v>161</v>
      </c>
      <c r="B127" s="28">
        <v>871</v>
      </c>
      <c r="C127" s="27" t="s">
        <v>159</v>
      </c>
      <c r="D127" s="27" t="s">
        <v>66</v>
      </c>
      <c r="E127" s="28" t="s">
        <v>215</v>
      </c>
      <c r="F127" s="28"/>
      <c r="G127" s="3">
        <f>G128</f>
        <v>1050000</v>
      </c>
    </row>
    <row r="128" spans="1:7" ht="63.75" thickBot="1" x14ac:dyDescent="0.3">
      <c r="A128" s="152" t="s">
        <v>83</v>
      </c>
      <c r="B128" s="28">
        <v>871</v>
      </c>
      <c r="C128" s="27" t="s">
        <v>159</v>
      </c>
      <c r="D128" s="27" t="s">
        <v>66</v>
      </c>
      <c r="E128" s="28" t="s">
        <v>215</v>
      </c>
      <c r="F128" s="28">
        <v>200</v>
      </c>
      <c r="G128" s="3">
        <f>G129</f>
        <v>1050000</v>
      </c>
    </row>
    <row r="129" spans="1:7" ht="63.75" thickBot="1" x14ac:dyDescent="0.3">
      <c r="A129" s="7" t="s">
        <v>84</v>
      </c>
      <c r="B129" s="28">
        <v>871</v>
      </c>
      <c r="C129" s="27" t="s">
        <v>159</v>
      </c>
      <c r="D129" s="27" t="s">
        <v>66</v>
      </c>
      <c r="E129" s="28" t="s">
        <v>215</v>
      </c>
      <c r="F129" s="28">
        <v>240</v>
      </c>
      <c r="G129" s="3">
        <v>1050000</v>
      </c>
    </row>
    <row r="130" spans="1:7" ht="16.5" thickBot="1" x14ac:dyDescent="0.3">
      <c r="A130" s="7" t="s">
        <v>163</v>
      </c>
      <c r="B130" s="28">
        <v>871</v>
      </c>
      <c r="C130" s="27" t="s">
        <v>159</v>
      </c>
      <c r="D130" s="27" t="s">
        <v>126</v>
      </c>
      <c r="E130" s="28"/>
      <c r="F130" s="28"/>
      <c r="G130" s="98">
        <f>G131</f>
        <v>1060000</v>
      </c>
    </row>
    <row r="131" spans="1:7" ht="16.5" thickBot="1" x14ac:dyDescent="0.3">
      <c r="A131" s="152" t="s">
        <v>85</v>
      </c>
      <c r="B131" s="28">
        <v>871</v>
      </c>
      <c r="C131" s="27" t="s">
        <v>159</v>
      </c>
      <c r="D131" s="27" t="s">
        <v>126</v>
      </c>
      <c r="E131" s="28" t="s">
        <v>86</v>
      </c>
      <c r="F131" s="28"/>
      <c r="G131" s="3">
        <f>G132</f>
        <v>1060000</v>
      </c>
    </row>
    <row r="132" spans="1:7" ht="48" thickBot="1" x14ac:dyDescent="0.3">
      <c r="A132" s="7" t="s">
        <v>164</v>
      </c>
      <c r="B132" s="28">
        <v>871</v>
      </c>
      <c r="C132" s="27" t="s">
        <v>159</v>
      </c>
      <c r="D132" s="27" t="s">
        <v>126</v>
      </c>
      <c r="E132" s="28" t="s">
        <v>103</v>
      </c>
      <c r="F132" s="28"/>
      <c r="G132" s="3">
        <f>G133+G137</f>
        <v>1060000</v>
      </c>
    </row>
    <row r="133" spans="1:7" ht="39" customHeight="1" thickBot="1" x14ac:dyDescent="0.3">
      <c r="A133" s="152" t="s">
        <v>165</v>
      </c>
      <c r="B133" s="28">
        <v>871</v>
      </c>
      <c r="C133" s="27" t="s">
        <v>159</v>
      </c>
      <c r="D133" s="27" t="s">
        <v>126</v>
      </c>
      <c r="E133" s="28" t="s">
        <v>162</v>
      </c>
      <c r="F133" s="28"/>
      <c r="G133" s="3">
        <f>G134</f>
        <v>1020000</v>
      </c>
    </row>
    <row r="134" spans="1:7" ht="63.75" thickBot="1" x14ac:dyDescent="0.3">
      <c r="A134" s="7" t="s">
        <v>83</v>
      </c>
      <c r="B134" s="161">
        <v>871</v>
      </c>
      <c r="C134" s="33" t="s">
        <v>159</v>
      </c>
      <c r="D134" s="33" t="s">
        <v>126</v>
      </c>
      <c r="E134" s="34" t="s">
        <v>162</v>
      </c>
      <c r="F134" s="34">
        <v>200</v>
      </c>
      <c r="G134" s="5">
        <f>G135</f>
        <v>1020000</v>
      </c>
    </row>
    <row r="135" spans="1:7" ht="31.5" customHeight="1" x14ac:dyDescent="0.25">
      <c r="A135" s="343" t="s">
        <v>84</v>
      </c>
      <c r="B135" s="341">
        <v>871</v>
      </c>
      <c r="C135" s="345" t="s">
        <v>159</v>
      </c>
      <c r="D135" s="276" t="s">
        <v>126</v>
      </c>
      <c r="E135" s="282" t="s">
        <v>166</v>
      </c>
      <c r="F135" s="278">
        <v>240</v>
      </c>
      <c r="G135" s="284">
        <v>1020000</v>
      </c>
    </row>
    <row r="136" spans="1:7" ht="33.75" customHeight="1" thickBot="1" x14ac:dyDescent="0.3">
      <c r="A136" s="344"/>
      <c r="B136" s="342"/>
      <c r="C136" s="346"/>
      <c r="D136" s="277"/>
      <c r="E136" s="283"/>
      <c r="F136" s="279"/>
      <c r="G136" s="285"/>
    </row>
    <row r="137" spans="1:7" ht="33.75" customHeight="1" thickBot="1" x14ac:dyDescent="0.3">
      <c r="A137" s="140" t="s">
        <v>167</v>
      </c>
      <c r="B137" s="163">
        <v>871</v>
      </c>
      <c r="C137" s="96" t="s">
        <v>159</v>
      </c>
      <c r="D137" s="33" t="s">
        <v>126</v>
      </c>
      <c r="E137" s="139" t="s">
        <v>168</v>
      </c>
      <c r="F137" s="143"/>
      <c r="G137" s="107">
        <f>G138</f>
        <v>40000</v>
      </c>
    </row>
    <row r="138" spans="1:7" ht="66.75" customHeight="1" thickBot="1" x14ac:dyDescent="0.3">
      <c r="A138" s="141" t="s">
        <v>83</v>
      </c>
      <c r="B138" s="164">
        <v>871</v>
      </c>
      <c r="C138" s="142" t="s">
        <v>159</v>
      </c>
      <c r="D138" s="33" t="s">
        <v>126</v>
      </c>
      <c r="E138" s="139" t="s">
        <v>168</v>
      </c>
      <c r="F138" s="143">
        <v>200</v>
      </c>
      <c r="G138" s="144">
        <f>G139</f>
        <v>40000</v>
      </c>
    </row>
    <row r="139" spans="1:7" ht="69" customHeight="1" thickBot="1" x14ac:dyDescent="0.3">
      <c r="A139" s="141" t="s">
        <v>84</v>
      </c>
      <c r="B139" s="164">
        <v>871</v>
      </c>
      <c r="C139" s="142" t="s">
        <v>159</v>
      </c>
      <c r="D139" s="33" t="s">
        <v>126</v>
      </c>
      <c r="E139" s="139" t="s">
        <v>168</v>
      </c>
      <c r="F139" s="143">
        <v>240</v>
      </c>
      <c r="G139" s="144">
        <v>40000</v>
      </c>
    </row>
    <row r="140" spans="1:7" ht="16.5" thickBot="1" x14ac:dyDescent="0.3">
      <c r="A140" s="137" t="s">
        <v>169</v>
      </c>
      <c r="B140" s="165">
        <v>871</v>
      </c>
      <c r="C140" s="96" t="s">
        <v>159</v>
      </c>
      <c r="D140" s="56" t="s">
        <v>128</v>
      </c>
      <c r="E140" s="57"/>
      <c r="F140" s="57"/>
      <c r="G140" s="138">
        <f>G141+G147</f>
        <v>2660716.02</v>
      </c>
    </row>
    <row r="141" spans="1:7" ht="86.25" customHeight="1" thickBot="1" x14ac:dyDescent="0.3">
      <c r="A141" s="152" t="s">
        <v>411</v>
      </c>
      <c r="B141" s="28">
        <v>871</v>
      </c>
      <c r="C141" s="27" t="s">
        <v>159</v>
      </c>
      <c r="D141" s="27" t="s">
        <v>128</v>
      </c>
      <c r="E141" s="28" t="s">
        <v>170</v>
      </c>
      <c r="F141" s="28"/>
      <c r="G141" s="3">
        <f>G142</f>
        <v>1456716.02</v>
      </c>
    </row>
    <row r="142" spans="1:7" ht="32.25" thickBot="1" x14ac:dyDescent="0.3">
      <c r="A142" s="7" t="s">
        <v>140</v>
      </c>
      <c r="B142" s="28">
        <v>871</v>
      </c>
      <c r="C142" s="27" t="s">
        <v>159</v>
      </c>
      <c r="D142" s="27" t="s">
        <v>128</v>
      </c>
      <c r="E142" s="28" t="s">
        <v>171</v>
      </c>
      <c r="F142" s="28"/>
      <c r="G142" s="3">
        <f>G143</f>
        <v>1456716.02</v>
      </c>
    </row>
    <row r="143" spans="1:7" ht="79.5" thickBot="1" x14ac:dyDescent="0.3">
      <c r="A143" s="152" t="s">
        <v>172</v>
      </c>
      <c r="B143" s="28">
        <v>871</v>
      </c>
      <c r="C143" s="27" t="s">
        <v>159</v>
      </c>
      <c r="D143" s="27" t="s">
        <v>128</v>
      </c>
      <c r="E143" s="28" t="s">
        <v>173</v>
      </c>
      <c r="F143" s="28"/>
      <c r="G143" s="3">
        <f>G144</f>
        <v>1456716.02</v>
      </c>
    </row>
    <row r="144" spans="1:7" ht="63.75" thickBot="1" x14ac:dyDescent="0.3">
      <c r="A144" s="7" t="s">
        <v>84</v>
      </c>
      <c r="B144" s="28">
        <v>871</v>
      </c>
      <c r="C144" s="27" t="s">
        <v>159</v>
      </c>
      <c r="D144" s="27" t="s">
        <v>128</v>
      </c>
      <c r="E144" s="28" t="s">
        <v>174</v>
      </c>
      <c r="F144" s="28"/>
      <c r="G144" s="3">
        <f>G145</f>
        <v>1456716.02</v>
      </c>
    </row>
    <row r="145" spans="1:7" ht="63.75" thickBot="1" x14ac:dyDescent="0.3">
      <c r="A145" s="152" t="s">
        <v>83</v>
      </c>
      <c r="B145" s="28">
        <v>871</v>
      </c>
      <c r="C145" s="27" t="s">
        <v>159</v>
      </c>
      <c r="D145" s="27" t="s">
        <v>128</v>
      </c>
      <c r="E145" s="28" t="s">
        <v>174</v>
      </c>
      <c r="F145" s="28">
        <v>200</v>
      </c>
      <c r="G145" s="3">
        <f>G146</f>
        <v>1456716.02</v>
      </c>
    </row>
    <row r="146" spans="1:7" ht="63.75" thickBot="1" x14ac:dyDescent="0.3">
      <c r="A146" s="7" t="s">
        <v>84</v>
      </c>
      <c r="B146" s="28">
        <v>871</v>
      </c>
      <c r="C146" s="27" t="s">
        <v>159</v>
      </c>
      <c r="D146" s="27" t="s">
        <v>128</v>
      </c>
      <c r="E146" s="28" t="s">
        <v>174</v>
      </c>
      <c r="F146" s="28">
        <v>240</v>
      </c>
      <c r="G146" s="98">
        <f>1956716.02-500000</f>
        <v>1456716.02</v>
      </c>
    </row>
    <row r="147" spans="1:7" ht="16.5" thickBot="1" x14ac:dyDescent="0.3">
      <c r="A147" s="152" t="s">
        <v>85</v>
      </c>
      <c r="B147" s="28">
        <v>871</v>
      </c>
      <c r="C147" s="27" t="s">
        <v>159</v>
      </c>
      <c r="D147" s="27" t="s">
        <v>128</v>
      </c>
      <c r="E147" s="28" t="s">
        <v>86</v>
      </c>
      <c r="F147" s="28"/>
      <c r="G147" s="3">
        <f>G148</f>
        <v>1204000</v>
      </c>
    </row>
    <row r="148" spans="1:7" ht="48" thickBot="1" x14ac:dyDescent="0.3">
      <c r="A148" s="7" t="s">
        <v>87</v>
      </c>
      <c r="B148" s="28">
        <v>871</v>
      </c>
      <c r="C148" s="27" t="s">
        <v>159</v>
      </c>
      <c r="D148" s="27" t="s">
        <v>128</v>
      </c>
      <c r="E148" s="28" t="s">
        <v>103</v>
      </c>
      <c r="F148" s="28"/>
      <c r="G148" s="3">
        <f>G149+G152</f>
        <v>1204000</v>
      </c>
    </row>
    <row r="149" spans="1:7" ht="80.25" customHeight="1" thickBot="1" x14ac:dyDescent="0.3">
      <c r="A149" s="152" t="s">
        <v>175</v>
      </c>
      <c r="B149" s="28">
        <v>871</v>
      </c>
      <c r="C149" s="27" t="s">
        <v>159</v>
      </c>
      <c r="D149" s="27" t="s">
        <v>128</v>
      </c>
      <c r="E149" s="28" t="s">
        <v>176</v>
      </c>
      <c r="F149" s="28"/>
      <c r="G149" s="3">
        <f>G150</f>
        <v>904000</v>
      </c>
    </row>
    <row r="150" spans="1:7" ht="63.75" thickBot="1" x14ac:dyDescent="0.3">
      <c r="A150" s="7" t="s">
        <v>83</v>
      </c>
      <c r="B150" s="28">
        <v>871</v>
      </c>
      <c r="C150" s="27" t="s">
        <v>159</v>
      </c>
      <c r="D150" s="27" t="s">
        <v>128</v>
      </c>
      <c r="E150" s="28" t="s">
        <v>176</v>
      </c>
      <c r="F150" s="28">
        <v>200</v>
      </c>
      <c r="G150" s="3">
        <f>G151</f>
        <v>904000</v>
      </c>
    </row>
    <row r="151" spans="1:7" ht="63.75" thickBot="1" x14ac:dyDescent="0.3">
      <c r="A151" s="152" t="s">
        <v>84</v>
      </c>
      <c r="B151" s="28">
        <v>871</v>
      </c>
      <c r="C151" s="27" t="s">
        <v>159</v>
      </c>
      <c r="D151" s="27" t="s">
        <v>128</v>
      </c>
      <c r="E151" s="28" t="s">
        <v>176</v>
      </c>
      <c r="F151" s="28">
        <v>240</v>
      </c>
      <c r="G151" s="3">
        <v>904000</v>
      </c>
    </row>
    <row r="152" spans="1:7" ht="63.75" thickBot="1" x14ac:dyDescent="0.3">
      <c r="A152" s="7" t="s">
        <v>177</v>
      </c>
      <c r="B152" s="28">
        <v>871</v>
      </c>
      <c r="C152" s="27" t="s">
        <v>159</v>
      </c>
      <c r="D152" s="27" t="s">
        <v>128</v>
      </c>
      <c r="E152" s="28" t="s">
        <v>178</v>
      </c>
      <c r="F152" s="28"/>
      <c r="G152" s="3">
        <f>G153</f>
        <v>300000</v>
      </c>
    </row>
    <row r="153" spans="1:7" ht="63.75" thickBot="1" x14ac:dyDescent="0.3">
      <c r="A153" s="152" t="s">
        <v>83</v>
      </c>
      <c r="B153" s="28">
        <v>871</v>
      </c>
      <c r="C153" s="27" t="s">
        <v>159</v>
      </c>
      <c r="D153" s="27" t="s">
        <v>128</v>
      </c>
      <c r="E153" s="28" t="s">
        <v>178</v>
      </c>
      <c r="F153" s="28">
        <v>200</v>
      </c>
      <c r="G153" s="3">
        <f>G154</f>
        <v>300000</v>
      </c>
    </row>
    <row r="154" spans="1:7" ht="63.75" thickBot="1" x14ac:dyDescent="0.3">
      <c r="A154" s="7" t="s">
        <v>84</v>
      </c>
      <c r="B154" s="28">
        <v>871</v>
      </c>
      <c r="C154" s="27" t="s">
        <v>159</v>
      </c>
      <c r="D154" s="27" t="s">
        <v>128</v>
      </c>
      <c r="E154" s="28" t="s">
        <v>178</v>
      </c>
      <c r="F154" s="28">
        <v>240</v>
      </c>
      <c r="G154" s="29">
        <v>300000</v>
      </c>
    </row>
    <row r="155" spans="1:7" ht="16.5" thickBot="1" x14ac:dyDescent="0.3">
      <c r="A155" s="7" t="s">
        <v>85</v>
      </c>
      <c r="B155" s="28">
        <v>871</v>
      </c>
      <c r="C155" s="27" t="s">
        <v>159</v>
      </c>
      <c r="D155" s="27" t="s">
        <v>159</v>
      </c>
      <c r="E155" s="28" t="s">
        <v>86</v>
      </c>
      <c r="F155" s="28"/>
      <c r="G155" s="29">
        <f>G156</f>
        <v>0</v>
      </c>
    </row>
    <row r="156" spans="1:7" ht="48" thickBot="1" x14ac:dyDescent="0.3">
      <c r="A156" s="7" t="s">
        <v>87</v>
      </c>
      <c r="B156" s="28">
        <v>871</v>
      </c>
      <c r="C156" s="27" t="s">
        <v>159</v>
      </c>
      <c r="D156" s="27" t="s">
        <v>159</v>
      </c>
      <c r="E156" s="28" t="s">
        <v>103</v>
      </c>
      <c r="F156" s="28"/>
      <c r="G156" s="29">
        <f>G157</f>
        <v>0</v>
      </c>
    </row>
    <row r="157" spans="1:7" ht="48" thickBot="1" x14ac:dyDescent="0.3">
      <c r="A157" s="7" t="s">
        <v>270</v>
      </c>
      <c r="B157" s="28">
        <v>871</v>
      </c>
      <c r="C157" s="27" t="s">
        <v>159</v>
      </c>
      <c r="D157" s="27" t="s">
        <v>159</v>
      </c>
      <c r="E157" s="28" t="s">
        <v>168</v>
      </c>
      <c r="F157" s="28"/>
      <c r="G157" s="29">
        <f>G158</f>
        <v>0</v>
      </c>
    </row>
    <row r="158" spans="1:7" ht="32.25" thickBot="1" x14ac:dyDescent="0.3">
      <c r="A158" s="7" t="s">
        <v>167</v>
      </c>
      <c r="B158" s="28">
        <v>871</v>
      </c>
      <c r="C158" s="27" t="s">
        <v>159</v>
      </c>
      <c r="D158" s="27" t="s">
        <v>159</v>
      </c>
      <c r="E158" s="28" t="s">
        <v>168</v>
      </c>
      <c r="F158" s="28"/>
      <c r="G158" s="29">
        <f>G159</f>
        <v>0</v>
      </c>
    </row>
    <row r="159" spans="1:7" ht="63.75" thickBot="1" x14ac:dyDescent="0.3">
      <c r="A159" s="7" t="s">
        <v>83</v>
      </c>
      <c r="B159" s="28">
        <v>871</v>
      </c>
      <c r="C159" s="27" t="s">
        <v>159</v>
      </c>
      <c r="D159" s="27" t="s">
        <v>159</v>
      </c>
      <c r="E159" s="28" t="s">
        <v>168</v>
      </c>
      <c r="F159" s="28">
        <v>200</v>
      </c>
      <c r="G159" s="29">
        <f>G160</f>
        <v>0</v>
      </c>
    </row>
    <row r="160" spans="1:7" ht="63.75" thickBot="1" x14ac:dyDescent="0.3">
      <c r="A160" s="7" t="s">
        <v>84</v>
      </c>
      <c r="B160" s="28">
        <v>871</v>
      </c>
      <c r="C160" s="27" t="s">
        <v>159</v>
      </c>
      <c r="D160" s="27" t="s">
        <v>159</v>
      </c>
      <c r="E160" s="28" t="s">
        <v>168</v>
      </c>
      <c r="F160" s="28">
        <v>240</v>
      </c>
      <c r="G160" s="29">
        <v>0</v>
      </c>
    </row>
    <row r="161" spans="1:12" ht="18" customHeight="1" thickBot="1" x14ac:dyDescent="0.3">
      <c r="A161" s="18" t="s">
        <v>179</v>
      </c>
      <c r="B161" s="20">
        <v>871</v>
      </c>
      <c r="C161" s="19" t="s">
        <v>180</v>
      </c>
      <c r="D161" s="19"/>
      <c r="E161" s="20"/>
      <c r="F161" s="20"/>
      <c r="G161" s="106">
        <f>G162</f>
        <v>7373148.6200000001</v>
      </c>
    </row>
    <row r="162" spans="1:12" ht="16.5" thickBot="1" x14ac:dyDescent="0.3">
      <c r="A162" s="7" t="s">
        <v>181</v>
      </c>
      <c r="B162" s="28">
        <v>871</v>
      </c>
      <c r="C162" s="27" t="s">
        <v>180</v>
      </c>
      <c r="D162" s="27" t="s">
        <v>66</v>
      </c>
      <c r="E162" s="28"/>
      <c r="F162" s="28"/>
      <c r="G162" s="3">
        <f>G163</f>
        <v>7373148.6200000001</v>
      </c>
    </row>
    <row r="163" spans="1:12" ht="84" customHeight="1" thickBot="1" x14ac:dyDescent="0.3">
      <c r="A163" s="152" t="s">
        <v>421</v>
      </c>
      <c r="B163" s="28">
        <v>871</v>
      </c>
      <c r="C163" s="27" t="s">
        <v>180</v>
      </c>
      <c r="D163" s="27" t="s">
        <v>66</v>
      </c>
      <c r="E163" s="28" t="s">
        <v>182</v>
      </c>
      <c r="F163" s="28"/>
      <c r="G163" s="3">
        <f>G164</f>
        <v>7373148.6200000001</v>
      </c>
    </row>
    <row r="164" spans="1:12" ht="32.25" thickBot="1" x14ac:dyDescent="0.3">
      <c r="A164" s="7" t="s">
        <v>140</v>
      </c>
      <c r="B164" s="28">
        <v>871</v>
      </c>
      <c r="C164" s="27" t="s">
        <v>180</v>
      </c>
      <c r="D164" s="27" t="s">
        <v>66</v>
      </c>
      <c r="E164" s="28" t="s">
        <v>183</v>
      </c>
      <c r="F164" s="28"/>
      <c r="G164" s="3">
        <f>G165+G174</f>
        <v>7373148.6200000001</v>
      </c>
    </row>
    <row r="165" spans="1:12" ht="95.25" thickBot="1" x14ac:dyDescent="0.3">
      <c r="A165" s="152" t="s">
        <v>184</v>
      </c>
      <c r="B165" s="28">
        <v>871</v>
      </c>
      <c r="C165" s="27" t="s">
        <v>180</v>
      </c>
      <c r="D165" s="27" t="s">
        <v>66</v>
      </c>
      <c r="E165" s="28" t="s">
        <v>185</v>
      </c>
      <c r="F165" s="28"/>
      <c r="G165" s="29">
        <f>G166+G171</f>
        <v>5665144</v>
      </c>
    </row>
    <row r="166" spans="1:12" ht="48" thickBot="1" x14ac:dyDescent="0.3">
      <c r="A166" s="7" t="s">
        <v>186</v>
      </c>
      <c r="B166" s="28">
        <v>871</v>
      </c>
      <c r="C166" s="27" t="s">
        <v>180</v>
      </c>
      <c r="D166" s="27" t="s">
        <v>66</v>
      </c>
      <c r="E166" s="28" t="s">
        <v>187</v>
      </c>
      <c r="F166" s="28"/>
      <c r="G166" s="3">
        <f>G167+G169</f>
        <v>5336633.5</v>
      </c>
    </row>
    <row r="167" spans="1:12" ht="142.5" customHeight="1" thickBot="1" x14ac:dyDescent="0.3">
      <c r="A167" s="152" t="s">
        <v>75</v>
      </c>
      <c r="B167" s="28">
        <v>871</v>
      </c>
      <c r="C167" s="27" t="s">
        <v>180</v>
      </c>
      <c r="D167" s="27" t="s">
        <v>66</v>
      </c>
      <c r="E167" s="28" t="s">
        <v>188</v>
      </c>
      <c r="F167" s="28">
        <v>100</v>
      </c>
      <c r="G167" s="29">
        <f>G168</f>
        <v>3500283.5</v>
      </c>
    </row>
    <row r="168" spans="1:12" ht="39.75" customHeight="1" thickBot="1" x14ac:dyDescent="0.3">
      <c r="A168" s="7" t="s">
        <v>189</v>
      </c>
      <c r="B168" s="28">
        <v>871</v>
      </c>
      <c r="C168" s="27" t="s">
        <v>180</v>
      </c>
      <c r="D168" s="27" t="s">
        <v>66</v>
      </c>
      <c r="E168" s="28" t="s">
        <v>188</v>
      </c>
      <c r="F168" s="28">
        <v>110</v>
      </c>
      <c r="G168" s="3">
        <v>3500283.5</v>
      </c>
    </row>
    <row r="169" spans="1:12" ht="63.75" thickBot="1" x14ac:dyDescent="0.3">
      <c r="A169" s="152" t="s">
        <v>83</v>
      </c>
      <c r="B169" s="28">
        <v>871</v>
      </c>
      <c r="C169" s="27" t="s">
        <v>180</v>
      </c>
      <c r="D169" s="27" t="s">
        <v>66</v>
      </c>
      <c r="E169" s="28" t="s">
        <v>188</v>
      </c>
      <c r="F169" s="28">
        <v>200</v>
      </c>
      <c r="G169" s="3">
        <f>G170</f>
        <v>1836350</v>
      </c>
    </row>
    <row r="170" spans="1:12" ht="63.75" thickBot="1" x14ac:dyDescent="0.3">
      <c r="A170" s="152" t="s">
        <v>84</v>
      </c>
      <c r="B170" s="28">
        <v>871</v>
      </c>
      <c r="C170" s="27" t="s">
        <v>180</v>
      </c>
      <c r="D170" s="27" t="s">
        <v>66</v>
      </c>
      <c r="E170" s="28" t="s">
        <v>188</v>
      </c>
      <c r="F170" s="28">
        <v>240</v>
      </c>
      <c r="G170" s="98">
        <f>4836350-3000000</f>
        <v>1836350</v>
      </c>
    </row>
    <row r="171" spans="1:12" ht="101.25" customHeight="1" thickBot="1" x14ac:dyDescent="0.3">
      <c r="A171" s="152" t="s">
        <v>190</v>
      </c>
      <c r="B171" s="28">
        <v>871</v>
      </c>
      <c r="C171" s="27" t="s">
        <v>180</v>
      </c>
      <c r="D171" s="27" t="s">
        <v>66</v>
      </c>
      <c r="E171" s="28" t="s">
        <v>191</v>
      </c>
      <c r="F171" s="28"/>
      <c r="G171" s="3">
        <f>G172</f>
        <v>328510.5</v>
      </c>
    </row>
    <row r="172" spans="1:12" ht="149.25" customHeight="1" thickBot="1" x14ac:dyDescent="0.3">
      <c r="A172" s="152" t="s">
        <v>75</v>
      </c>
      <c r="B172" s="28">
        <v>871</v>
      </c>
      <c r="C172" s="27" t="s">
        <v>180</v>
      </c>
      <c r="D172" s="27" t="s">
        <v>66</v>
      </c>
      <c r="E172" s="28" t="s">
        <v>192</v>
      </c>
      <c r="F172" s="28">
        <v>100</v>
      </c>
      <c r="G172" s="29">
        <f>G173</f>
        <v>328510.5</v>
      </c>
    </row>
    <row r="173" spans="1:12" ht="33" customHeight="1" thickBot="1" x14ac:dyDescent="0.3">
      <c r="A173" s="152" t="s">
        <v>189</v>
      </c>
      <c r="B173" s="28">
        <v>871</v>
      </c>
      <c r="C173" s="27" t="s">
        <v>180</v>
      </c>
      <c r="D173" s="27" t="s">
        <v>66</v>
      </c>
      <c r="E173" s="28" t="s">
        <v>192</v>
      </c>
      <c r="F173" s="28">
        <v>110</v>
      </c>
      <c r="G173" s="3">
        <v>328510.5</v>
      </c>
      <c r="L173" s="105"/>
    </row>
    <row r="174" spans="1:12" ht="95.25" thickBot="1" x14ac:dyDescent="0.3">
      <c r="A174" s="7" t="s">
        <v>193</v>
      </c>
      <c r="B174" s="28">
        <v>871</v>
      </c>
      <c r="C174" s="27" t="s">
        <v>180</v>
      </c>
      <c r="D174" s="27" t="s">
        <v>66</v>
      </c>
      <c r="E174" s="28" t="s">
        <v>194</v>
      </c>
      <c r="F174" s="28"/>
      <c r="G174" s="29">
        <f>G175+G181+G184</f>
        <v>1708004.62</v>
      </c>
    </row>
    <row r="175" spans="1:12" ht="63.75" thickBot="1" x14ac:dyDescent="0.3">
      <c r="A175" s="152" t="s">
        <v>195</v>
      </c>
      <c r="B175" s="28">
        <v>871</v>
      </c>
      <c r="C175" s="27" t="s">
        <v>180</v>
      </c>
      <c r="D175" s="27" t="s">
        <v>66</v>
      </c>
      <c r="E175" s="28" t="s">
        <v>196</v>
      </c>
      <c r="F175" s="28"/>
      <c r="G175" s="3">
        <f>G176+G178+G180</f>
        <v>1586570.79</v>
      </c>
    </row>
    <row r="176" spans="1:12" ht="145.5" customHeight="1" thickBot="1" x14ac:dyDescent="0.3">
      <c r="A176" s="152" t="s">
        <v>75</v>
      </c>
      <c r="B176" s="28">
        <v>871</v>
      </c>
      <c r="C176" s="27" t="s">
        <v>180</v>
      </c>
      <c r="D176" s="27" t="s">
        <v>66</v>
      </c>
      <c r="E176" s="28" t="s">
        <v>196</v>
      </c>
      <c r="F176" s="28">
        <v>100</v>
      </c>
      <c r="G176" s="29">
        <f>G177</f>
        <v>1317870.79</v>
      </c>
    </row>
    <row r="177" spans="1:7" ht="48" thickBot="1" x14ac:dyDescent="0.3">
      <c r="A177" s="7" t="s">
        <v>189</v>
      </c>
      <c r="B177" s="28">
        <v>871</v>
      </c>
      <c r="C177" s="27" t="s">
        <v>180</v>
      </c>
      <c r="D177" s="27" t="s">
        <v>66</v>
      </c>
      <c r="E177" s="28" t="s">
        <v>196</v>
      </c>
      <c r="F177" s="28">
        <v>110</v>
      </c>
      <c r="G177" s="3">
        <v>1317870.79</v>
      </c>
    </row>
    <row r="178" spans="1:7" ht="63.75" thickBot="1" x14ac:dyDescent="0.3">
      <c r="A178" s="152" t="s">
        <v>83</v>
      </c>
      <c r="B178" s="28">
        <v>871</v>
      </c>
      <c r="C178" s="27" t="s">
        <v>180</v>
      </c>
      <c r="D178" s="27" t="s">
        <v>66</v>
      </c>
      <c r="E178" s="28" t="s">
        <v>196</v>
      </c>
      <c r="F178" s="28">
        <v>200</v>
      </c>
      <c r="G178" s="3">
        <f>G179</f>
        <v>248700</v>
      </c>
    </row>
    <row r="179" spans="1:7" ht="63.75" thickBot="1" x14ac:dyDescent="0.3">
      <c r="A179" s="152" t="s">
        <v>84</v>
      </c>
      <c r="B179" s="28">
        <v>871</v>
      </c>
      <c r="C179" s="27" t="s">
        <v>180</v>
      </c>
      <c r="D179" s="27" t="s">
        <v>66</v>
      </c>
      <c r="E179" s="28" t="s">
        <v>196</v>
      </c>
      <c r="F179" s="28">
        <v>240</v>
      </c>
      <c r="G179" s="3">
        <v>248700</v>
      </c>
    </row>
    <row r="180" spans="1:7" ht="32.25" thickBot="1" x14ac:dyDescent="0.3">
      <c r="A180" s="152" t="s">
        <v>120</v>
      </c>
      <c r="B180" s="28">
        <v>871</v>
      </c>
      <c r="C180" s="27" t="s">
        <v>180</v>
      </c>
      <c r="D180" s="27" t="s">
        <v>66</v>
      </c>
      <c r="E180" s="28" t="s">
        <v>196</v>
      </c>
      <c r="F180" s="28">
        <v>830</v>
      </c>
      <c r="G180" s="3">
        <v>20000</v>
      </c>
    </row>
    <row r="181" spans="1:7" ht="158.25" thickBot="1" x14ac:dyDescent="0.3">
      <c r="A181" s="152" t="s">
        <v>197</v>
      </c>
      <c r="B181" s="28">
        <v>871</v>
      </c>
      <c r="C181" s="27" t="s">
        <v>180</v>
      </c>
      <c r="D181" s="27" t="s">
        <v>66</v>
      </c>
      <c r="E181" s="28" t="s">
        <v>198</v>
      </c>
      <c r="F181" s="28"/>
      <c r="G181" s="3">
        <f>G182</f>
        <v>13506.99</v>
      </c>
    </row>
    <row r="182" spans="1:7" ht="32.25" thickBot="1" x14ac:dyDescent="0.3">
      <c r="A182" s="7" t="s">
        <v>123</v>
      </c>
      <c r="B182" s="28">
        <v>871</v>
      </c>
      <c r="C182" s="27" t="s">
        <v>180</v>
      </c>
      <c r="D182" s="27" t="s">
        <v>66</v>
      </c>
      <c r="E182" s="28" t="s">
        <v>198</v>
      </c>
      <c r="F182" s="28">
        <v>300</v>
      </c>
      <c r="G182" s="3">
        <f>G183</f>
        <v>13506.99</v>
      </c>
    </row>
    <row r="183" spans="1:7" ht="63.75" thickBot="1" x14ac:dyDescent="0.3">
      <c r="A183" s="152" t="s">
        <v>199</v>
      </c>
      <c r="B183" s="28">
        <v>871</v>
      </c>
      <c r="C183" s="27" t="s">
        <v>180</v>
      </c>
      <c r="D183" s="27" t="s">
        <v>66</v>
      </c>
      <c r="E183" s="28" t="s">
        <v>198</v>
      </c>
      <c r="F183" s="28">
        <v>320</v>
      </c>
      <c r="G183" s="3">
        <v>13506.99</v>
      </c>
    </row>
    <row r="184" spans="1:7" ht="95.25" thickBot="1" x14ac:dyDescent="0.3">
      <c r="A184" s="152" t="s">
        <v>190</v>
      </c>
      <c r="B184" s="28">
        <v>871</v>
      </c>
      <c r="C184" s="27" t="s">
        <v>180</v>
      </c>
      <c r="D184" s="27" t="s">
        <v>66</v>
      </c>
      <c r="E184" s="28" t="s">
        <v>200</v>
      </c>
      <c r="F184" s="28"/>
      <c r="G184" s="3">
        <f>G185</f>
        <v>107926.84</v>
      </c>
    </row>
    <row r="185" spans="1:7" ht="145.5" customHeight="1" thickBot="1" x14ac:dyDescent="0.3">
      <c r="A185" s="152" t="s">
        <v>75</v>
      </c>
      <c r="B185" s="28">
        <v>871</v>
      </c>
      <c r="C185" s="27" t="s">
        <v>180</v>
      </c>
      <c r="D185" s="27" t="s">
        <v>66</v>
      </c>
      <c r="E185" s="28" t="s">
        <v>200</v>
      </c>
      <c r="F185" s="28">
        <v>100</v>
      </c>
      <c r="G185" s="29">
        <f>G186</f>
        <v>107926.84</v>
      </c>
    </row>
    <row r="186" spans="1:7" ht="48" thickBot="1" x14ac:dyDescent="0.3">
      <c r="A186" s="152" t="s">
        <v>189</v>
      </c>
      <c r="B186" s="28">
        <v>871</v>
      </c>
      <c r="C186" s="27" t="s">
        <v>180</v>
      </c>
      <c r="D186" s="27" t="s">
        <v>66</v>
      </c>
      <c r="E186" s="28" t="s">
        <v>200</v>
      </c>
      <c r="F186" s="28">
        <v>110</v>
      </c>
      <c r="G186" s="3">
        <v>107926.84</v>
      </c>
    </row>
    <row r="187" spans="1:7" ht="16.5" thickBot="1" x14ac:dyDescent="0.3">
      <c r="A187" s="31" t="s">
        <v>201</v>
      </c>
      <c r="B187" s="20">
        <v>871</v>
      </c>
      <c r="C187" s="19">
        <v>10</v>
      </c>
      <c r="D187" s="19"/>
      <c r="E187" s="20"/>
      <c r="F187" s="20"/>
      <c r="G187" s="21">
        <f t="shared" ref="G187:G192" si="1">G188</f>
        <v>198000</v>
      </c>
    </row>
    <row r="188" spans="1:7" ht="16.5" thickBot="1" x14ac:dyDescent="0.3">
      <c r="A188" s="152" t="s">
        <v>202</v>
      </c>
      <c r="B188" s="28">
        <v>871</v>
      </c>
      <c r="C188" s="27">
        <v>10</v>
      </c>
      <c r="D188" s="27" t="s">
        <v>66</v>
      </c>
      <c r="E188" s="28"/>
      <c r="F188" s="28"/>
      <c r="G188" s="3">
        <f t="shared" si="1"/>
        <v>198000</v>
      </c>
    </row>
    <row r="189" spans="1:7" ht="16.5" thickBot="1" x14ac:dyDescent="0.3">
      <c r="A189" s="7" t="s">
        <v>85</v>
      </c>
      <c r="B189" s="28">
        <v>871</v>
      </c>
      <c r="C189" s="27">
        <v>10</v>
      </c>
      <c r="D189" s="27" t="s">
        <v>66</v>
      </c>
      <c r="E189" s="28" t="s">
        <v>86</v>
      </c>
      <c r="F189" s="28"/>
      <c r="G189" s="3">
        <f t="shared" si="1"/>
        <v>198000</v>
      </c>
    </row>
    <row r="190" spans="1:7" ht="50.25" customHeight="1" thickBot="1" x14ac:dyDescent="0.3">
      <c r="A190" s="152" t="s">
        <v>87</v>
      </c>
      <c r="B190" s="28">
        <v>871</v>
      </c>
      <c r="C190" s="27">
        <v>10</v>
      </c>
      <c r="D190" s="27" t="s">
        <v>66</v>
      </c>
      <c r="E190" s="28" t="s">
        <v>103</v>
      </c>
      <c r="F190" s="28"/>
      <c r="G190" s="3">
        <f t="shared" si="1"/>
        <v>198000</v>
      </c>
    </row>
    <row r="191" spans="1:7" ht="48" thickBot="1" x14ac:dyDescent="0.3">
      <c r="A191" s="152" t="s">
        <v>203</v>
      </c>
      <c r="B191" s="28">
        <v>871</v>
      </c>
      <c r="C191" s="27">
        <v>10</v>
      </c>
      <c r="D191" s="27" t="s">
        <v>66</v>
      </c>
      <c r="E191" s="28" t="s">
        <v>204</v>
      </c>
      <c r="F191" s="28"/>
      <c r="G191" s="3">
        <f t="shared" si="1"/>
        <v>198000</v>
      </c>
    </row>
    <row r="192" spans="1:7" ht="32.25" thickBot="1" x14ac:dyDescent="0.3">
      <c r="A192" s="7" t="s">
        <v>123</v>
      </c>
      <c r="B192" s="28">
        <v>871</v>
      </c>
      <c r="C192" s="27">
        <v>10</v>
      </c>
      <c r="D192" s="27" t="s">
        <v>66</v>
      </c>
      <c r="E192" s="28" t="s">
        <v>204</v>
      </c>
      <c r="F192" s="28">
        <v>300</v>
      </c>
      <c r="G192" s="3">
        <f t="shared" si="1"/>
        <v>198000</v>
      </c>
    </row>
    <row r="193" spans="1:7" ht="46.5" customHeight="1" thickBot="1" x14ac:dyDescent="0.3">
      <c r="A193" s="152" t="s">
        <v>205</v>
      </c>
      <c r="B193" s="28">
        <v>871</v>
      </c>
      <c r="C193" s="27">
        <v>10</v>
      </c>
      <c r="D193" s="27" t="s">
        <v>66</v>
      </c>
      <c r="E193" s="28" t="s">
        <v>204</v>
      </c>
      <c r="F193" s="28">
        <v>310</v>
      </c>
      <c r="G193" s="3">
        <v>198000</v>
      </c>
    </row>
    <row r="194" spans="1:7" ht="16.5" thickBot="1" x14ac:dyDescent="0.3">
      <c r="A194" s="31" t="s">
        <v>206</v>
      </c>
      <c r="B194" s="20"/>
      <c r="C194" s="20"/>
      <c r="D194" s="20"/>
      <c r="E194" s="20"/>
      <c r="F194" s="111"/>
      <c r="G194" s="240">
        <f>G16+G69+G78+G85+G123+G161+G187</f>
        <v>35673715.43</v>
      </c>
    </row>
    <row r="195" spans="1:7" x14ac:dyDescent="0.25">
      <c r="G195" s="110"/>
    </row>
    <row r="196" spans="1:7" x14ac:dyDescent="0.25">
      <c r="G196" s="108"/>
    </row>
    <row r="197" spans="1:7" x14ac:dyDescent="0.25">
      <c r="G197" s="108"/>
    </row>
  </sheetData>
  <mergeCells count="15">
    <mergeCell ref="G135:G136"/>
    <mergeCell ref="B135:B136"/>
    <mergeCell ref="C2:G7"/>
    <mergeCell ref="A8:G13"/>
    <mergeCell ref="A90:A91"/>
    <mergeCell ref="C90:C91"/>
    <mergeCell ref="D90:D91"/>
    <mergeCell ref="E90:E91"/>
    <mergeCell ref="F90:F91"/>
    <mergeCell ref="G90:G91"/>
    <mergeCell ref="A135:A136"/>
    <mergeCell ref="C135:C136"/>
    <mergeCell ref="D135:D136"/>
    <mergeCell ref="E135:E136"/>
    <mergeCell ref="F135:F136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1"/>
  <sheetViews>
    <sheetView topLeftCell="A2" workbookViewId="0">
      <selection activeCell="C2" sqref="C2:J7"/>
    </sheetView>
  </sheetViews>
  <sheetFormatPr defaultRowHeight="15" x14ac:dyDescent="0.25"/>
  <cols>
    <col min="1" max="1" width="24.5703125" style="59" customWidth="1"/>
    <col min="2" max="2" width="7.85546875" style="162" customWidth="1"/>
    <col min="3" max="4" width="9.140625" style="59"/>
    <col min="5" max="5" width="12.28515625" style="59" customWidth="1"/>
    <col min="6" max="6" width="6.42578125" style="59" customWidth="1"/>
    <col min="7" max="7" width="12.7109375" style="59" customWidth="1"/>
    <col min="8" max="8" width="9.140625" style="59"/>
    <col min="9" max="9" width="5.140625" style="59" customWidth="1"/>
    <col min="10" max="10" width="1.28515625" style="59" customWidth="1"/>
    <col min="11" max="16384" width="9.140625" style="59"/>
  </cols>
  <sheetData>
    <row r="2" spans="1:10" ht="15" customHeight="1" x14ac:dyDescent="0.25">
      <c r="C2" s="263" t="s">
        <v>433</v>
      </c>
      <c r="D2" s="263"/>
      <c r="E2" s="263"/>
      <c r="F2" s="263"/>
      <c r="G2" s="263"/>
      <c r="H2" s="263"/>
      <c r="I2" s="263"/>
      <c r="J2" s="263"/>
    </row>
    <row r="3" spans="1:10" ht="15" customHeight="1" x14ac:dyDescent="0.25">
      <c r="C3" s="263"/>
      <c r="D3" s="263"/>
      <c r="E3" s="263"/>
      <c r="F3" s="263"/>
      <c r="G3" s="263"/>
      <c r="H3" s="263"/>
      <c r="I3" s="263"/>
      <c r="J3" s="263"/>
    </row>
    <row r="4" spans="1:10" ht="15" customHeight="1" x14ac:dyDescent="0.25">
      <c r="C4" s="263"/>
      <c r="D4" s="263"/>
      <c r="E4" s="263"/>
      <c r="F4" s="263"/>
      <c r="G4" s="263"/>
      <c r="H4" s="263"/>
      <c r="I4" s="263"/>
      <c r="J4" s="263"/>
    </row>
    <row r="5" spans="1:10" ht="15" customHeight="1" x14ac:dyDescent="0.25">
      <c r="C5" s="263"/>
      <c r="D5" s="263"/>
      <c r="E5" s="263"/>
      <c r="F5" s="263"/>
      <c r="G5" s="263"/>
      <c r="H5" s="263"/>
      <c r="I5" s="263"/>
      <c r="J5" s="263"/>
    </row>
    <row r="6" spans="1:10" ht="15" customHeight="1" x14ac:dyDescent="0.25">
      <c r="C6" s="263"/>
      <c r="D6" s="263"/>
      <c r="E6" s="263"/>
      <c r="F6" s="263"/>
      <c r="G6" s="263"/>
      <c r="H6" s="263"/>
      <c r="I6" s="263"/>
      <c r="J6" s="263"/>
    </row>
    <row r="7" spans="1:10" ht="15" customHeight="1" x14ac:dyDescent="0.25">
      <c r="C7" s="263"/>
      <c r="D7" s="263"/>
      <c r="E7" s="263"/>
      <c r="F7" s="263"/>
      <c r="G7" s="263"/>
      <c r="H7" s="263"/>
      <c r="I7" s="263"/>
      <c r="J7" s="263"/>
    </row>
    <row r="8" spans="1:10" ht="15.75" x14ac:dyDescent="0.25">
      <c r="A8" s="40"/>
      <c r="C8" s="40"/>
      <c r="D8" s="40"/>
      <c r="E8" s="40"/>
      <c r="F8" s="40"/>
      <c r="G8" s="40"/>
      <c r="H8" s="40"/>
      <c r="I8" s="40"/>
      <c r="J8" s="40"/>
    </row>
    <row r="9" spans="1:10" x14ac:dyDescent="0.25">
      <c r="A9" s="269" t="s">
        <v>344</v>
      </c>
      <c r="B9" s="269"/>
      <c r="C9" s="269"/>
      <c r="D9" s="269"/>
      <c r="E9" s="269"/>
      <c r="F9" s="269"/>
      <c r="G9" s="269"/>
      <c r="H9" s="269"/>
      <c r="I9" s="269"/>
      <c r="J9" s="269"/>
    </row>
    <row r="10" spans="1:10" x14ac:dyDescent="0.25">
      <c r="A10" s="269"/>
      <c r="B10" s="269"/>
      <c r="C10" s="269"/>
      <c r="D10" s="269"/>
      <c r="E10" s="269"/>
      <c r="F10" s="269"/>
      <c r="G10" s="269"/>
      <c r="H10" s="269"/>
      <c r="I10" s="269"/>
      <c r="J10" s="269"/>
    </row>
    <row r="11" spans="1:10" ht="18.75" customHeight="1" x14ac:dyDescent="0.25">
      <c r="A11" s="269"/>
      <c r="B11" s="269"/>
      <c r="C11" s="269"/>
      <c r="D11" s="269"/>
      <c r="E11" s="269"/>
      <c r="F11" s="269"/>
      <c r="G11" s="269"/>
      <c r="H11" s="269"/>
      <c r="I11" s="269"/>
      <c r="J11" s="269"/>
    </row>
    <row r="12" spans="1:10" ht="16.5" thickBot="1" x14ac:dyDescent="0.3">
      <c r="A12" s="41"/>
      <c r="B12" s="167"/>
      <c r="C12" s="60"/>
      <c r="D12" s="60"/>
      <c r="E12" s="60"/>
      <c r="F12" s="60"/>
      <c r="G12" s="60"/>
      <c r="H12" s="289"/>
      <c r="I12" s="289"/>
      <c r="J12" s="60"/>
    </row>
    <row r="13" spans="1:10" ht="57.75" thickBot="1" x14ac:dyDescent="0.3">
      <c r="A13" s="97" t="s">
        <v>60</v>
      </c>
      <c r="B13" s="163"/>
      <c r="C13" s="16" t="s">
        <v>61</v>
      </c>
      <c r="D13" s="16" t="s">
        <v>62</v>
      </c>
      <c r="E13" s="16" t="s">
        <v>63</v>
      </c>
      <c r="F13" s="43" t="s">
        <v>64</v>
      </c>
      <c r="G13" s="44" t="s">
        <v>3</v>
      </c>
      <c r="H13" s="290" t="s">
        <v>324</v>
      </c>
      <c r="I13" s="291"/>
      <c r="J13" s="60"/>
    </row>
    <row r="14" spans="1:10" ht="33.75" customHeight="1" thickBot="1" x14ac:dyDescent="0.3">
      <c r="A14" s="18" t="s">
        <v>65</v>
      </c>
      <c r="B14" s="20">
        <v>871</v>
      </c>
      <c r="C14" s="19" t="s">
        <v>66</v>
      </c>
      <c r="D14" s="19"/>
      <c r="E14" s="20"/>
      <c r="F14" s="20"/>
      <c r="G14" s="213">
        <f>G15+G46+G55+G59</f>
        <v>15824115.51</v>
      </c>
      <c r="H14" s="292">
        <f>H15+H46+H55+H59</f>
        <v>16987835.34</v>
      </c>
      <c r="I14" s="293"/>
      <c r="J14" s="60"/>
    </row>
    <row r="15" spans="1:10" ht="159" customHeight="1" thickBot="1" x14ac:dyDescent="0.3">
      <c r="A15" s="159" t="s">
        <v>208</v>
      </c>
      <c r="B15" s="28">
        <v>871</v>
      </c>
      <c r="C15" s="27" t="s">
        <v>66</v>
      </c>
      <c r="D15" s="27" t="s">
        <v>68</v>
      </c>
      <c r="E15" s="23"/>
      <c r="F15" s="28"/>
      <c r="G15" s="46">
        <f>G16+G32</f>
        <v>11533798.51</v>
      </c>
      <c r="H15" s="286">
        <f>H16</f>
        <v>12274884.34</v>
      </c>
      <c r="I15" s="287"/>
      <c r="J15" s="60"/>
    </row>
    <row r="16" spans="1:10" ht="94.5" customHeight="1" thickBot="1" x14ac:dyDescent="0.3">
      <c r="A16" s="159" t="s">
        <v>69</v>
      </c>
      <c r="B16" s="28">
        <v>871</v>
      </c>
      <c r="C16" s="27" t="s">
        <v>66</v>
      </c>
      <c r="D16" s="27" t="s">
        <v>68</v>
      </c>
      <c r="E16" s="28" t="s">
        <v>70</v>
      </c>
      <c r="F16" s="28"/>
      <c r="G16" s="46">
        <f>G17+G21</f>
        <v>11206993.51</v>
      </c>
      <c r="H16" s="286">
        <f>H17+H21</f>
        <v>12274884.34</v>
      </c>
      <c r="I16" s="287"/>
      <c r="J16" s="60"/>
    </row>
    <row r="17" spans="1:10" ht="17.25" customHeight="1" thickBot="1" x14ac:dyDescent="0.3">
      <c r="A17" s="159" t="s">
        <v>71</v>
      </c>
      <c r="B17" s="28">
        <v>871</v>
      </c>
      <c r="C17" s="27" t="s">
        <v>66</v>
      </c>
      <c r="D17" s="27" t="s">
        <v>68</v>
      </c>
      <c r="E17" s="28" t="s">
        <v>72</v>
      </c>
      <c r="F17" s="28"/>
      <c r="G17" s="46">
        <f t="shared" ref="G17:H19" si="0">G18</f>
        <v>1867029</v>
      </c>
      <c r="H17" s="286">
        <f t="shared" si="0"/>
        <v>1867029</v>
      </c>
      <c r="I17" s="288"/>
      <c r="J17" s="60"/>
    </row>
    <row r="18" spans="1:10" ht="111" thickBot="1" x14ac:dyDescent="0.3">
      <c r="A18" s="159" t="s">
        <v>73</v>
      </c>
      <c r="B18" s="28">
        <v>871</v>
      </c>
      <c r="C18" s="27" t="s">
        <v>66</v>
      </c>
      <c r="D18" s="27" t="s">
        <v>68</v>
      </c>
      <c r="E18" s="28" t="s">
        <v>74</v>
      </c>
      <c r="F18" s="28"/>
      <c r="G18" s="46">
        <f t="shared" si="0"/>
        <v>1867029</v>
      </c>
      <c r="H18" s="286">
        <f t="shared" si="0"/>
        <v>1867029</v>
      </c>
      <c r="I18" s="288"/>
      <c r="J18" s="60"/>
    </row>
    <row r="19" spans="1:10" ht="189.75" thickBot="1" x14ac:dyDescent="0.3">
      <c r="A19" s="159" t="s">
        <v>75</v>
      </c>
      <c r="B19" s="28">
        <v>871</v>
      </c>
      <c r="C19" s="27" t="s">
        <v>66</v>
      </c>
      <c r="D19" s="27" t="s">
        <v>68</v>
      </c>
      <c r="E19" s="28" t="s">
        <v>74</v>
      </c>
      <c r="F19" s="28">
        <v>100</v>
      </c>
      <c r="G19" s="46">
        <f t="shared" si="0"/>
        <v>1867029</v>
      </c>
      <c r="H19" s="286">
        <f t="shared" si="0"/>
        <v>1867029</v>
      </c>
      <c r="I19" s="288"/>
      <c r="J19" s="60"/>
    </row>
    <row r="20" spans="1:10" ht="79.5" thickBot="1" x14ac:dyDescent="0.3">
      <c r="A20" s="159" t="s">
        <v>76</v>
      </c>
      <c r="B20" s="28">
        <v>871</v>
      </c>
      <c r="C20" s="27" t="s">
        <v>66</v>
      </c>
      <c r="D20" s="27" t="s">
        <v>68</v>
      </c>
      <c r="E20" s="28" t="s">
        <v>74</v>
      </c>
      <c r="F20" s="28">
        <v>120</v>
      </c>
      <c r="G20" s="46">
        <v>1867029</v>
      </c>
      <c r="H20" s="286">
        <v>1867029</v>
      </c>
      <c r="I20" s="288"/>
      <c r="J20" s="60"/>
    </row>
    <row r="21" spans="1:10" ht="63.75" thickBot="1" x14ac:dyDescent="0.3">
      <c r="A21" s="159" t="s">
        <v>77</v>
      </c>
      <c r="B21" s="28">
        <v>871</v>
      </c>
      <c r="C21" s="27" t="s">
        <v>66</v>
      </c>
      <c r="D21" s="27" t="s">
        <v>68</v>
      </c>
      <c r="E21" s="28" t="s">
        <v>78</v>
      </c>
      <c r="F21" s="28"/>
      <c r="G21" s="46">
        <f>G22+G25</f>
        <v>9339964.5099999998</v>
      </c>
      <c r="H21" s="286">
        <f>H22+H25</f>
        <v>10407855.34</v>
      </c>
      <c r="I21" s="287"/>
      <c r="J21" s="60"/>
    </row>
    <row r="22" spans="1:10" ht="95.25" thickBot="1" x14ac:dyDescent="0.3">
      <c r="A22" s="159" t="s">
        <v>79</v>
      </c>
      <c r="B22" s="28">
        <v>871</v>
      </c>
      <c r="C22" s="27" t="s">
        <v>66</v>
      </c>
      <c r="D22" s="27" t="s">
        <v>68</v>
      </c>
      <c r="E22" s="28" t="s">
        <v>80</v>
      </c>
      <c r="F22" s="28"/>
      <c r="G22" s="46">
        <f>G23</f>
        <v>9325809.7300000004</v>
      </c>
      <c r="H22" s="286">
        <f>H23</f>
        <v>9325809.7300000004</v>
      </c>
      <c r="I22" s="288"/>
      <c r="J22" s="60"/>
    </row>
    <row r="23" spans="1:10" ht="189.75" thickBot="1" x14ac:dyDescent="0.3">
      <c r="A23" s="159" t="s">
        <v>75</v>
      </c>
      <c r="B23" s="28">
        <v>871</v>
      </c>
      <c r="C23" s="27" t="s">
        <v>66</v>
      </c>
      <c r="D23" s="27" t="s">
        <v>68</v>
      </c>
      <c r="E23" s="28" t="s">
        <v>80</v>
      </c>
      <c r="F23" s="28">
        <v>100</v>
      </c>
      <c r="G23" s="47">
        <f>G24</f>
        <v>9325809.7300000004</v>
      </c>
      <c r="H23" s="294">
        <f>H24</f>
        <v>9325809.7300000004</v>
      </c>
      <c r="I23" s="295"/>
      <c r="J23" s="60"/>
    </row>
    <row r="24" spans="1:10" ht="80.25" customHeight="1" thickBot="1" x14ac:dyDescent="0.3">
      <c r="A24" s="159" t="s">
        <v>76</v>
      </c>
      <c r="B24" s="28">
        <v>871</v>
      </c>
      <c r="C24" s="27" t="s">
        <v>66</v>
      </c>
      <c r="D24" s="27" t="s">
        <v>68</v>
      </c>
      <c r="E24" s="28" t="s">
        <v>80</v>
      </c>
      <c r="F24" s="28">
        <v>120</v>
      </c>
      <c r="G24" s="47">
        <v>9325809.7300000004</v>
      </c>
      <c r="H24" s="294">
        <v>9325809.7300000004</v>
      </c>
      <c r="I24" s="295"/>
      <c r="J24" s="60"/>
    </row>
    <row r="25" spans="1:10" ht="97.5" customHeight="1" thickBot="1" x14ac:dyDescent="0.3">
      <c r="A25" s="159" t="s">
        <v>209</v>
      </c>
      <c r="B25" s="28">
        <v>871</v>
      </c>
      <c r="C25" s="27" t="s">
        <v>66</v>
      </c>
      <c r="D25" s="27" t="s">
        <v>68</v>
      </c>
      <c r="E25" s="28" t="s">
        <v>82</v>
      </c>
      <c r="F25" s="28"/>
      <c r="G25" s="47">
        <f>G26</f>
        <v>14154.78</v>
      </c>
      <c r="H25" s="294">
        <f>H26</f>
        <v>1082045.6100000001</v>
      </c>
      <c r="I25" s="295"/>
      <c r="J25" s="60"/>
    </row>
    <row r="26" spans="1:10" x14ac:dyDescent="0.25">
      <c r="A26" s="296" t="s">
        <v>83</v>
      </c>
      <c r="B26" s="302">
        <v>871</v>
      </c>
      <c r="C26" s="299" t="s">
        <v>66</v>
      </c>
      <c r="D26" s="299" t="s">
        <v>68</v>
      </c>
      <c r="E26" s="302" t="s">
        <v>82</v>
      </c>
      <c r="F26" s="302">
        <v>200</v>
      </c>
      <c r="G26" s="305">
        <f>G29</f>
        <v>14154.78</v>
      </c>
      <c r="H26" s="308">
        <f>H29</f>
        <v>1082045.6100000001</v>
      </c>
      <c r="I26" s="309"/>
      <c r="J26" s="314"/>
    </row>
    <row r="27" spans="1:10" x14ac:dyDescent="0.25">
      <c r="A27" s="297"/>
      <c r="B27" s="303"/>
      <c r="C27" s="300"/>
      <c r="D27" s="300"/>
      <c r="E27" s="303"/>
      <c r="F27" s="303"/>
      <c r="G27" s="306"/>
      <c r="H27" s="310"/>
      <c r="I27" s="311"/>
      <c r="J27" s="314"/>
    </row>
    <row r="28" spans="1:10" ht="41.25" customHeight="1" thickBot="1" x14ac:dyDescent="0.3">
      <c r="A28" s="298"/>
      <c r="B28" s="304"/>
      <c r="C28" s="301"/>
      <c r="D28" s="301"/>
      <c r="E28" s="304"/>
      <c r="F28" s="304"/>
      <c r="G28" s="307"/>
      <c r="H28" s="312"/>
      <c r="I28" s="313"/>
      <c r="J28" s="314"/>
    </row>
    <row r="29" spans="1:10" x14ac:dyDescent="0.25">
      <c r="A29" s="296" t="s">
        <v>84</v>
      </c>
      <c r="B29" s="302">
        <v>871</v>
      </c>
      <c r="C29" s="299" t="s">
        <v>66</v>
      </c>
      <c r="D29" s="299" t="s">
        <v>68</v>
      </c>
      <c r="E29" s="302" t="s">
        <v>82</v>
      </c>
      <c r="F29" s="302">
        <v>240</v>
      </c>
      <c r="G29" s="315">
        <v>14154.78</v>
      </c>
      <c r="H29" s="308">
        <v>1082045.6100000001</v>
      </c>
      <c r="I29" s="309"/>
      <c r="J29" s="314"/>
    </row>
    <row r="30" spans="1:10" x14ac:dyDescent="0.25">
      <c r="A30" s="297"/>
      <c r="B30" s="303"/>
      <c r="C30" s="300"/>
      <c r="D30" s="300"/>
      <c r="E30" s="303"/>
      <c r="F30" s="303"/>
      <c r="G30" s="316"/>
      <c r="H30" s="310"/>
      <c r="I30" s="311"/>
      <c r="J30" s="314"/>
    </row>
    <row r="31" spans="1:10" ht="15.75" thickBot="1" x14ac:dyDescent="0.3">
      <c r="A31" s="297"/>
      <c r="B31" s="347"/>
      <c r="C31" s="300"/>
      <c r="D31" s="300"/>
      <c r="E31" s="303"/>
      <c r="F31" s="303"/>
      <c r="G31" s="317"/>
      <c r="H31" s="312"/>
      <c r="I31" s="313"/>
      <c r="J31" s="314"/>
    </row>
    <row r="32" spans="1:10" ht="32.25" thickBot="1" x14ac:dyDescent="0.3">
      <c r="A32" s="53" t="s">
        <v>85</v>
      </c>
      <c r="B32" s="49">
        <v>871</v>
      </c>
      <c r="C32" s="48" t="s">
        <v>66</v>
      </c>
      <c r="D32" s="48" t="s">
        <v>68</v>
      </c>
      <c r="E32" s="49" t="s">
        <v>86</v>
      </c>
      <c r="F32" s="49"/>
      <c r="G32" s="50">
        <f>G33</f>
        <v>326805</v>
      </c>
      <c r="H32" s="286">
        <f>H33</f>
        <v>0</v>
      </c>
      <c r="I32" s="288"/>
      <c r="J32" s="60"/>
    </row>
    <row r="33" spans="1:10" ht="63.75" thickBot="1" x14ac:dyDescent="0.3">
      <c r="A33" s="7" t="s">
        <v>87</v>
      </c>
      <c r="B33" s="28">
        <v>871</v>
      </c>
      <c r="C33" s="27" t="s">
        <v>66</v>
      </c>
      <c r="D33" s="27" t="s">
        <v>68</v>
      </c>
      <c r="E33" s="28" t="s">
        <v>103</v>
      </c>
      <c r="F33" s="28"/>
      <c r="G33" s="47">
        <f>G34+G37+G40+G43</f>
        <v>326805</v>
      </c>
      <c r="H33" s="312">
        <f>H34+H37+H40+H43</f>
        <v>0</v>
      </c>
      <c r="I33" s="313"/>
      <c r="J33" s="60"/>
    </row>
    <row r="34" spans="1:10" ht="126.75" thickBot="1" x14ac:dyDescent="0.3">
      <c r="A34" s="159" t="s">
        <v>89</v>
      </c>
      <c r="B34" s="28">
        <v>871</v>
      </c>
      <c r="C34" s="27" t="s">
        <v>66</v>
      </c>
      <c r="D34" s="27" t="s">
        <v>68</v>
      </c>
      <c r="E34" s="28" t="s">
        <v>90</v>
      </c>
      <c r="F34" s="28"/>
      <c r="G34" s="47">
        <f>G35</f>
        <v>70344</v>
      </c>
      <c r="H34" s="294">
        <f>H35</f>
        <v>0</v>
      </c>
      <c r="I34" s="295"/>
      <c r="J34" s="60"/>
    </row>
    <row r="35" spans="1:10" ht="32.25" thickBot="1" x14ac:dyDescent="0.3">
      <c r="A35" s="7" t="s">
        <v>91</v>
      </c>
      <c r="B35" s="28">
        <v>871</v>
      </c>
      <c r="C35" s="27" t="s">
        <v>66</v>
      </c>
      <c r="D35" s="27" t="s">
        <v>68</v>
      </c>
      <c r="E35" s="28" t="s">
        <v>90</v>
      </c>
      <c r="F35" s="28">
        <v>500</v>
      </c>
      <c r="G35" s="47">
        <f>G36</f>
        <v>70344</v>
      </c>
      <c r="H35" s="294">
        <f>H36</f>
        <v>0</v>
      </c>
      <c r="I35" s="295"/>
      <c r="J35" s="60"/>
    </row>
    <row r="36" spans="1:10" ht="32.25" thickBot="1" x14ac:dyDescent="0.3">
      <c r="A36" s="159" t="s">
        <v>92</v>
      </c>
      <c r="B36" s="28">
        <v>871</v>
      </c>
      <c r="C36" s="27" t="s">
        <v>66</v>
      </c>
      <c r="D36" s="27" t="s">
        <v>68</v>
      </c>
      <c r="E36" s="28" t="s">
        <v>90</v>
      </c>
      <c r="F36" s="28">
        <v>540</v>
      </c>
      <c r="G36" s="47">
        <v>70344</v>
      </c>
      <c r="H36" s="294">
        <v>0</v>
      </c>
      <c r="I36" s="295"/>
      <c r="J36" s="60"/>
    </row>
    <row r="37" spans="1:10" ht="48" thickBot="1" x14ac:dyDescent="0.3">
      <c r="A37" s="7" t="s">
        <v>210</v>
      </c>
      <c r="B37" s="28">
        <v>871</v>
      </c>
      <c r="C37" s="27" t="s">
        <v>66</v>
      </c>
      <c r="D37" s="27" t="s">
        <v>68</v>
      </c>
      <c r="E37" s="28" t="s">
        <v>94</v>
      </c>
      <c r="F37" s="28"/>
      <c r="G37" s="47">
        <f>G38</f>
        <v>70344</v>
      </c>
      <c r="H37" s="294">
        <f>H38</f>
        <v>0</v>
      </c>
      <c r="I37" s="295"/>
      <c r="J37" s="60"/>
    </row>
    <row r="38" spans="1:10" ht="32.25" thickBot="1" x14ac:dyDescent="0.3">
      <c r="A38" s="159" t="s">
        <v>91</v>
      </c>
      <c r="B38" s="161">
        <v>871</v>
      </c>
      <c r="C38" s="27" t="s">
        <v>66</v>
      </c>
      <c r="D38" s="27" t="s">
        <v>68</v>
      </c>
      <c r="E38" s="28" t="s">
        <v>94</v>
      </c>
      <c r="F38" s="28">
        <v>500</v>
      </c>
      <c r="G38" s="47">
        <f>G39</f>
        <v>70344</v>
      </c>
      <c r="H38" s="294">
        <f>H39</f>
        <v>0</v>
      </c>
      <c r="I38" s="295"/>
      <c r="J38" s="60"/>
    </row>
    <row r="39" spans="1:10" ht="32.25" thickBot="1" x14ac:dyDescent="0.3">
      <c r="A39" s="168" t="s">
        <v>92</v>
      </c>
      <c r="B39" s="163">
        <v>871</v>
      </c>
      <c r="C39" s="166" t="s">
        <v>66</v>
      </c>
      <c r="D39" s="27" t="s">
        <v>68</v>
      </c>
      <c r="E39" s="28" t="s">
        <v>94</v>
      </c>
      <c r="F39" s="28">
        <v>540</v>
      </c>
      <c r="G39" s="47">
        <v>70344</v>
      </c>
      <c r="H39" s="294">
        <v>0</v>
      </c>
      <c r="I39" s="295"/>
      <c r="J39" s="60"/>
    </row>
    <row r="40" spans="1:10" ht="48" thickBot="1" x14ac:dyDescent="0.3">
      <c r="A40" s="39" t="s">
        <v>95</v>
      </c>
      <c r="B40" s="34">
        <v>871</v>
      </c>
      <c r="C40" s="166" t="s">
        <v>66</v>
      </c>
      <c r="D40" s="166" t="s">
        <v>68</v>
      </c>
      <c r="E40" s="34" t="s">
        <v>96</v>
      </c>
      <c r="F40" s="34"/>
      <c r="G40" s="51">
        <f>G41</f>
        <v>70344</v>
      </c>
      <c r="H40" s="294">
        <f>H41</f>
        <v>0</v>
      </c>
      <c r="I40" s="295"/>
      <c r="J40" s="60"/>
    </row>
    <row r="41" spans="1:10" ht="32.25" thickBot="1" x14ac:dyDescent="0.3">
      <c r="A41" s="7" t="s">
        <v>91</v>
      </c>
      <c r="B41" s="28">
        <v>871</v>
      </c>
      <c r="C41" s="27" t="s">
        <v>66</v>
      </c>
      <c r="D41" s="27" t="s">
        <v>68</v>
      </c>
      <c r="E41" s="28" t="s">
        <v>96</v>
      </c>
      <c r="F41" s="28">
        <v>500</v>
      </c>
      <c r="G41" s="47">
        <f>G42</f>
        <v>70344</v>
      </c>
      <c r="H41" s="294">
        <f>H42</f>
        <v>0</v>
      </c>
      <c r="I41" s="295"/>
      <c r="J41" s="60"/>
    </row>
    <row r="42" spans="1:10" ht="32.25" thickBot="1" x14ac:dyDescent="0.3">
      <c r="A42" s="159" t="s">
        <v>92</v>
      </c>
      <c r="B42" s="28">
        <v>871</v>
      </c>
      <c r="C42" s="27" t="s">
        <v>66</v>
      </c>
      <c r="D42" s="27" t="s">
        <v>68</v>
      </c>
      <c r="E42" s="28" t="s">
        <v>96</v>
      </c>
      <c r="F42" s="28">
        <v>540</v>
      </c>
      <c r="G42" s="47">
        <v>70344</v>
      </c>
      <c r="H42" s="294">
        <v>0</v>
      </c>
      <c r="I42" s="295"/>
      <c r="J42" s="60"/>
    </row>
    <row r="43" spans="1:10" ht="63.75" thickBot="1" x14ac:dyDescent="0.3">
      <c r="A43" s="7" t="s">
        <v>97</v>
      </c>
      <c r="B43" s="28">
        <v>871</v>
      </c>
      <c r="C43" s="27" t="s">
        <v>66</v>
      </c>
      <c r="D43" s="27" t="s">
        <v>68</v>
      </c>
      <c r="E43" s="28" t="s">
        <v>98</v>
      </c>
      <c r="F43" s="28"/>
      <c r="G43" s="47">
        <f>G44</f>
        <v>115773</v>
      </c>
      <c r="H43" s="294">
        <f>H44</f>
        <v>0</v>
      </c>
      <c r="I43" s="295"/>
      <c r="J43" s="60"/>
    </row>
    <row r="44" spans="1:10" ht="32.25" thickBot="1" x14ac:dyDescent="0.3">
      <c r="A44" s="159" t="s">
        <v>91</v>
      </c>
      <c r="B44" s="28">
        <v>871</v>
      </c>
      <c r="C44" s="27" t="s">
        <v>66</v>
      </c>
      <c r="D44" s="27" t="s">
        <v>68</v>
      </c>
      <c r="E44" s="28" t="s">
        <v>98</v>
      </c>
      <c r="F44" s="28">
        <v>500</v>
      </c>
      <c r="G44" s="47">
        <f>G45</f>
        <v>115773</v>
      </c>
      <c r="H44" s="294">
        <f>H45</f>
        <v>0</v>
      </c>
      <c r="I44" s="295"/>
      <c r="J44" s="60"/>
    </row>
    <row r="45" spans="1:10" ht="32.25" thickBot="1" x14ac:dyDescent="0.3">
      <c r="A45" s="7" t="s">
        <v>92</v>
      </c>
      <c r="B45" s="28">
        <v>871</v>
      </c>
      <c r="C45" s="27" t="s">
        <v>66</v>
      </c>
      <c r="D45" s="27" t="s">
        <v>68</v>
      </c>
      <c r="E45" s="28" t="s">
        <v>98</v>
      </c>
      <c r="F45" s="28">
        <v>540</v>
      </c>
      <c r="G45" s="47">
        <v>115773</v>
      </c>
      <c r="H45" s="294">
        <v>0</v>
      </c>
      <c r="I45" s="295"/>
      <c r="J45" s="60"/>
    </row>
    <row r="46" spans="1:10" ht="114.75" customHeight="1" thickBot="1" x14ac:dyDescent="0.3">
      <c r="A46" s="159" t="s">
        <v>211</v>
      </c>
      <c r="B46" s="28">
        <v>871</v>
      </c>
      <c r="C46" s="27" t="s">
        <v>66</v>
      </c>
      <c r="D46" s="27" t="s">
        <v>100</v>
      </c>
      <c r="E46" s="23"/>
      <c r="F46" s="28"/>
      <c r="G46" s="233">
        <f>G47</f>
        <v>210317</v>
      </c>
      <c r="H46" s="320">
        <f>H47</f>
        <v>72951</v>
      </c>
      <c r="I46" s="287"/>
      <c r="J46" s="60"/>
    </row>
    <row r="47" spans="1:10" ht="32.25" thickBot="1" x14ac:dyDescent="0.3">
      <c r="A47" s="7" t="s">
        <v>101</v>
      </c>
      <c r="B47" s="28">
        <v>871</v>
      </c>
      <c r="C47" s="27" t="s">
        <v>66</v>
      </c>
      <c r="D47" s="27" t="s">
        <v>100</v>
      </c>
      <c r="E47" s="28" t="s">
        <v>86</v>
      </c>
      <c r="F47" s="28"/>
      <c r="G47" s="233">
        <f>G48</f>
        <v>210317</v>
      </c>
      <c r="H47" s="320">
        <f>H48</f>
        <v>72951</v>
      </c>
      <c r="I47" s="287"/>
      <c r="J47" s="60"/>
    </row>
    <row r="48" spans="1:10" ht="63.75" thickBot="1" x14ac:dyDescent="0.3">
      <c r="A48" s="159" t="s">
        <v>87</v>
      </c>
      <c r="B48" s="28">
        <v>871</v>
      </c>
      <c r="C48" s="27" t="s">
        <v>66</v>
      </c>
      <c r="D48" s="27" t="s">
        <v>100</v>
      </c>
      <c r="E48" s="28" t="s">
        <v>103</v>
      </c>
      <c r="F48" s="28"/>
      <c r="G48" s="233">
        <f>G50+G53</f>
        <v>210317</v>
      </c>
      <c r="H48" s="320">
        <f>H49+H51+H53</f>
        <v>72951</v>
      </c>
      <c r="I48" s="321"/>
      <c r="J48" s="60"/>
    </row>
    <row r="49" spans="1:10" ht="32.25" thickBot="1" x14ac:dyDescent="0.3">
      <c r="A49" s="7" t="s">
        <v>91</v>
      </c>
      <c r="B49" s="28">
        <v>871</v>
      </c>
      <c r="C49" s="27" t="s">
        <v>66</v>
      </c>
      <c r="D49" s="27" t="s">
        <v>100</v>
      </c>
      <c r="E49" s="28" t="s">
        <v>104</v>
      </c>
      <c r="F49" s="28">
        <v>500</v>
      </c>
      <c r="G49" s="52">
        <f>G50</f>
        <v>72951</v>
      </c>
      <c r="H49" s="320">
        <f>H50</f>
        <v>72951</v>
      </c>
      <c r="I49" s="321"/>
      <c r="J49" s="60"/>
    </row>
    <row r="50" spans="1:10" ht="48" thickBot="1" x14ac:dyDescent="0.3">
      <c r="A50" s="159" t="s">
        <v>107</v>
      </c>
      <c r="B50" s="28">
        <v>871</v>
      </c>
      <c r="C50" s="27" t="s">
        <v>66</v>
      </c>
      <c r="D50" s="27" t="s">
        <v>100</v>
      </c>
      <c r="E50" s="28" t="s">
        <v>104</v>
      </c>
      <c r="F50" s="28">
        <v>540</v>
      </c>
      <c r="G50" s="52">
        <v>72951</v>
      </c>
      <c r="H50" s="320">
        <v>72951</v>
      </c>
      <c r="I50" s="321"/>
      <c r="J50" s="60"/>
    </row>
    <row r="51" spans="1:10" ht="32.25" thickBot="1" x14ac:dyDescent="0.3">
      <c r="A51" s="7" t="s">
        <v>91</v>
      </c>
      <c r="B51" s="28">
        <v>871</v>
      </c>
      <c r="C51" s="27" t="s">
        <v>66</v>
      </c>
      <c r="D51" s="27" t="s">
        <v>100</v>
      </c>
      <c r="E51" s="28" t="s">
        <v>212</v>
      </c>
      <c r="F51" s="28">
        <v>500</v>
      </c>
      <c r="G51" s="52">
        <f>G52</f>
        <v>0</v>
      </c>
      <c r="H51" s="320">
        <f>H52</f>
        <v>0</v>
      </c>
      <c r="I51" s="321"/>
      <c r="J51" s="60"/>
    </row>
    <row r="52" spans="1:10" ht="48" thickBot="1" x14ac:dyDescent="0.3">
      <c r="A52" s="159" t="s">
        <v>340</v>
      </c>
      <c r="B52" s="28">
        <v>871</v>
      </c>
      <c r="C52" s="27" t="s">
        <v>66</v>
      </c>
      <c r="D52" s="27" t="s">
        <v>100</v>
      </c>
      <c r="E52" s="28" t="s">
        <v>212</v>
      </c>
      <c r="F52" s="28">
        <v>540</v>
      </c>
      <c r="G52" s="52">
        <v>0</v>
      </c>
      <c r="H52" s="320">
        <v>0</v>
      </c>
      <c r="I52" s="321"/>
      <c r="J52" s="60"/>
    </row>
    <row r="53" spans="1:10" ht="32.25" thickBot="1" x14ac:dyDescent="0.3">
      <c r="A53" s="159" t="s">
        <v>91</v>
      </c>
      <c r="B53" s="28">
        <v>871</v>
      </c>
      <c r="C53" s="27" t="s">
        <v>66</v>
      </c>
      <c r="D53" s="27" t="s">
        <v>100</v>
      </c>
      <c r="E53" s="28" t="s">
        <v>341</v>
      </c>
      <c r="F53" s="28">
        <v>500</v>
      </c>
      <c r="G53" s="52">
        <f>G54</f>
        <v>137366</v>
      </c>
      <c r="H53" s="320">
        <f>H54</f>
        <v>0</v>
      </c>
      <c r="I53" s="321"/>
      <c r="J53" s="60"/>
    </row>
    <row r="54" spans="1:10" ht="158.25" thickBot="1" x14ac:dyDescent="0.3">
      <c r="A54" s="159" t="s">
        <v>337</v>
      </c>
      <c r="B54" s="28">
        <v>871</v>
      </c>
      <c r="C54" s="27" t="s">
        <v>66</v>
      </c>
      <c r="D54" s="27" t="s">
        <v>100</v>
      </c>
      <c r="E54" s="28" t="s">
        <v>341</v>
      </c>
      <c r="F54" s="28">
        <v>540</v>
      </c>
      <c r="G54" s="52">
        <v>137366</v>
      </c>
      <c r="H54" s="320">
        <v>0</v>
      </c>
      <c r="I54" s="321"/>
      <c r="J54" s="60"/>
    </row>
    <row r="55" spans="1:10" ht="16.5" thickBot="1" x14ac:dyDescent="0.3">
      <c r="A55" s="7" t="s">
        <v>108</v>
      </c>
      <c r="B55" s="28">
        <v>871</v>
      </c>
      <c r="C55" s="27" t="s">
        <v>66</v>
      </c>
      <c r="D55" s="27">
        <v>11</v>
      </c>
      <c r="E55" s="28"/>
      <c r="F55" s="28"/>
      <c r="G55" s="46">
        <f t="shared" ref="G55:H57" si="1">G56</f>
        <v>20000</v>
      </c>
      <c r="H55" s="286">
        <f t="shared" si="1"/>
        <v>20000</v>
      </c>
      <c r="I55" s="288"/>
      <c r="J55" s="60"/>
    </row>
    <row r="56" spans="1:10" ht="32.25" thickBot="1" x14ac:dyDescent="0.3">
      <c r="A56" s="159" t="s">
        <v>109</v>
      </c>
      <c r="B56" s="28">
        <v>871</v>
      </c>
      <c r="C56" s="27" t="s">
        <v>66</v>
      </c>
      <c r="D56" s="27">
        <v>11</v>
      </c>
      <c r="E56" s="28" t="s">
        <v>110</v>
      </c>
      <c r="F56" s="28"/>
      <c r="G56" s="46">
        <f t="shared" si="1"/>
        <v>20000</v>
      </c>
      <c r="H56" s="286">
        <f t="shared" si="1"/>
        <v>20000</v>
      </c>
      <c r="I56" s="288"/>
      <c r="J56" s="60"/>
    </row>
    <row r="57" spans="1:10" ht="32.25" thickBot="1" x14ac:dyDescent="0.3">
      <c r="A57" s="7" t="s">
        <v>111</v>
      </c>
      <c r="B57" s="28">
        <v>871</v>
      </c>
      <c r="C57" s="27" t="s">
        <v>66</v>
      </c>
      <c r="D57" s="27">
        <v>11</v>
      </c>
      <c r="E57" s="28" t="s">
        <v>112</v>
      </c>
      <c r="F57" s="28">
        <v>800</v>
      </c>
      <c r="G57" s="46">
        <f t="shared" si="1"/>
        <v>20000</v>
      </c>
      <c r="H57" s="286">
        <f t="shared" si="1"/>
        <v>20000</v>
      </c>
      <c r="I57" s="288"/>
      <c r="J57" s="60"/>
    </row>
    <row r="58" spans="1:10" ht="21.75" customHeight="1" thickBot="1" x14ac:dyDescent="0.3">
      <c r="A58" s="159" t="s">
        <v>113</v>
      </c>
      <c r="B58" s="28">
        <v>871</v>
      </c>
      <c r="C58" s="27" t="s">
        <v>66</v>
      </c>
      <c r="D58" s="27">
        <v>11</v>
      </c>
      <c r="E58" s="28" t="s">
        <v>112</v>
      </c>
      <c r="F58" s="28">
        <v>870</v>
      </c>
      <c r="G58" s="46">
        <v>20000</v>
      </c>
      <c r="H58" s="286">
        <v>20000</v>
      </c>
      <c r="I58" s="288"/>
      <c r="J58" s="60"/>
    </row>
    <row r="59" spans="1:10" ht="48" thickBot="1" x14ac:dyDescent="0.3">
      <c r="A59" s="7" t="s">
        <v>114</v>
      </c>
      <c r="B59" s="28">
        <v>871</v>
      </c>
      <c r="C59" s="27" t="s">
        <v>66</v>
      </c>
      <c r="D59" s="27">
        <v>13</v>
      </c>
      <c r="E59" s="28"/>
      <c r="F59" s="28"/>
      <c r="G59" s="46">
        <f>G60</f>
        <v>4060000</v>
      </c>
      <c r="H59" s="286">
        <f>H60</f>
        <v>4620000</v>
      </c>
      <c r="I59" s="288"/>
      <c r="J59" s="60"/>
    </row>
    <row r="60" spans="1:10" ht="32.25" thickBot="1" x14ac:dyDescent="0.3">
      <c r="A60" s="159" t="s">
        <v>85</v>
      </c>
      <c r="B60" s="28">
        <v>871</v>
      </c>
      <c r="C60" s="27" t="s">
        <v>66</v>
      </c>
      <c r="D60" s="27">
        <v>13</v>
      </c>
      <c r="E60" s="28" t="s">
        <v>86</v>
      </c>
      <c r="F60" s="28"/>
      <c r="G60" s="47">
        <f>G61</f>
        <v>4060000</v>
      </c>
      <c r="H60" s="294">
        <f>H61</f>
        <v>4620000</v>
      </c>
      <c r="I60" s="295"/>
      <c r="J60" s="60"/>
    </row>
    <row r="61" spans="1:10" ht="63.75" thickBot="1" x14ac:dyDescent="0.3">
      <c r="A61" s="7" t="s">
        <v>87</v>
      </c>
      <c r="B61" s="28">
        <v>871</v>
      </c>
      <c r="C61" s="27" t="s">
        <v>66</v>
      </c>
      <c r="D61" s="27">
        <v>13</v>
      </c>
      <c r="E61" s="28" t="s">
        <v>103</v>
      </c>
      <c r="F61" s="28"/>
      <c r="G61" s="47">
        <f>G62+G66</f>
        <v>4060000</v>
      </c>
      <c r="H61" s="294">
        <f>H62+H66</f>
        <v>4620000</v>
      </c>
      <c r="I61" s="295"/>
      <c r="J61" s="60"/>
    </row>
    <row r="62" spans="1:10" ht="16.5" thickBot="1" x14ac:dyDescent="0.3">
      <c r="A62" s="159" t="s">
        <v>117</v>
      </c>
      <c r="B62" s="28">
        <v>871</v>
      </c>
      <c r="C62" s="27" t="s">
        <v>66</v>
      </c>
      <c r="D62" s="27">
        <v>13</v>
      </c>
      <c r="E62" s="28" t="s">
        <v>118</v>
      </c>
      <c r="F62" s="28"/>
      <c r="G62" s="47">
        <f>G63</f>
        <v>4000000</v>
      </c>
      <c r="H62" s="322">
        <f>H63</f>
        <v>4560000</v>
      </c>
      <c r="I62" s="323"/>
      <c r="J62" s="60"/>
    </row>
    <row r="63" spans="1:10" ht="32.25" thickBot="1" x14ac:dyDescent="0.3">
      <c r="A63" s="7" t="s">
        <v>111</v>
      </c>
      <c r="B63" s="28">
        <v>871</v>
      </c>
      <c r="C63" s="27" t="s">
        <v>66</v>
      </c>
      <c r="D63" s="27">
        <v>13</v>
      </c>
      <c r="E63" s="28" t="s">
        <v>118</v>
      </c>
      <c r="F63" s="28">
        <v>800</v>
      </c>
      <c r="G63" s="47">
        <f>G64+G65</f>
        <v>4000000</v>
      </c>
      <c r="H63" s="322">
        <f>H64+H65</f>
        <v>4560000</v>
      </c>
      <c r="I63" s="323"/>
      <c r="J63" s="60"/>
    </row>
    <row r="64" spans="1:10" ht="32.25" thickBot="1" x14ac:dyDescent="0.3">
      <c r="A64" s="159" t="s">
        <v>119</v>
      </c>
      <c r="B64" s="28">
        <v>871</v>
      </c>
      <c r="C64" s="27" t="s">
        <v>66</v>
      </c>
      <c r="D64" s="27">
        <v>13</v>
      </c>
      <c r="E64" s="28" t="s">
        <v>118</v>
      </c>
      <c r="F64" s="28">
        <v>830</v>
      </c>
      <c r="G64" s="47">
        <v>4000000</v>
      </c>
      <c r="H64" s="322">
        <v>4560000</v>
      </c>
      <c r="I64" s="323"/>
      <c r="J64" s="60"/>
    </row>
    <row r="65" spans="1:10" ht="32.25" thickBot="1" x14ac:dyDescent="0.3">
      <c r="A65" s="7" t="s">
        <v>120</v>
      </c>
      <c r="B65" s="28">
        <v>871</v>
      </c>
      <c r="C65" s="27" t="s">
        <v>66</v>
      </c>
      <c r="D65" s="27">
        <v>13</v>
      </c>
      <c r="E65" s="28" t="s">
        <v>118</v>
      </c>
      <c r="F65" s="28">
        <v>850</v>
      </c>
      <c r="G65" s="47">
        <v>0</v>
      </c>
      <c r="H65" s="322">
        <v>0</v>
      </c>
      <c r="I65" s="323"/>
      <c r="J65" s="60"/>
    </row>
    <row r="66" spans="1:10" ht="111" thickBot="1" x14ac:dyDescent="0.3">
      <c r="A66" s="159" t="s">
        <v>121</v>
      </c>
      <c r="B66" s="28">
        <v>871</v>
      </c>
      <c r="C66" s="27" t="s">
        <v>66</v>
      </c>
      <c r="D66" s="27">
        <v>13</v>
      </c>
      <c r="E66" s="28" t="s">
        <v>122</v>
      </c>
      <c r="F66" s="28"/>
      <c r="G66" s="47">
        <f>G67</f>
        <v>60000</v>
      </c>
      <c r="H66" s="294">
        <f>H67</f>
        <v>60000</v>
      </c>
      <c r="I66" s="295"/>
      <c r="J66" s="60"/>
    </row>
    <row r="67" spans="1:10" ht="48" thickBot="1" x14ac:dyDescent="0.3">
      <c r="A67" s="7" t="s">
        <v>123</v>
      </c>
      <c r="B67" s="28">
        <v>871</v>
      </c>
      <c r="C67" s="27" t="s">
        <v>66</v>
      </c>
      <c r="D67" s="27">
        <v>13</v>
      </c>
      <c r="E67" s="28" t="s">
        <v>122</v>
      </c>
      <c r="F67" s="28">
        <v>300</v>
      </c>
      <c r="G67" s="47">
        <f>G68</f>
        <v>60000</v>
      </c>
      <c r="H67" s="294">
        <f>H68</f>
        <v>60000</v>
      </c>
      <c r="I67" s="295"/>
      <c r="J67" s="60"/>
    </row>
    <row r="68" spans="1:10" ht="32.25" thickBot="1" x14ac:dyDescent="0.3">
      <c r="A68" s="159" t="s">
        <v>124</v>
      </c>
      <c r="B68" s="28">
        <v>871</v>
      </c>
      <c r="C68" s="27" t="s">
        <v>66</v>
      </c>
      <c r="D68" s="27">
        <v>13</v>
      </c>
      <c r="E68" s="28" t="s">
        <v>122</v>
      </c>
      <c r="F68" s="28">
        <v>360</v>
      </c>
      <c r="G68" s="47">
        <v>60000</v>
      </c>
      <c r="H68" s="294">
        <v>60000</v>
      </c>
      <c r="I68" s="295"/>
      <c r="J68" s="60"/>
    </row>
    <row r="69" spans="1:10" ht="24" customHeight="1" thickBot="1" x14ac:dyDescent="0.3">
      <c r="A69" s="18" t="s">
        <v>125</v>
      </c>
      <c r="B69" s="20">
        <v>871</v>
      </c>
      <c r="C69" s="19" t="s">
        <v>126</v>
      </c>
      <c r="D69" s="19"/>
      <c r="E69" s="20"/>
      <c r="F69" s="20"/>
      <c r="G69" s="214">
        <f t="shared" ref="G69:H72" si="2">G70</f>
        <v>584048.72</v>
      </c>
      <c r="H69" s="350">
        <f t="shared" si="2"/>
        <v>604602.34</v>
      </c>
      <c r="I69" s="351"/>
      <c r="J69" s="60"/>
    </row>
    <row r="70" spans="1:10" ht="48" thickBot="1" x14ac:dyDescent="0.3">
      <c r="A70" s="7" t="s">
        <v>127</v>
      </c>
      <c r="B70" s="28">
        <v>871</v>
      </c>
      <c r="C70" s="27" t="s">
        <v>126</v>
      </c>
      <c r="D70" s="27" t="s">
        <v>128</v>
      </c>
      <c r="E70" s="28"/>
      <c r="F70" s="28"/>
      <c r="G70" s="47">
        <f t="shared" si="2"/>
        <v>584048.72</v>
      </c>
      <c r="H70" s="294">
        <f t="shared" si="2"/>
        <v>604602.34</v>
      </c>
      <c r="I70" s="295"/>
      <c r="J70" s="60"/>
    </row>
    <row r="71" spans="1:10" ht="32.25" thickBot="1" x14ac:dyDescent="0.3">
      <c r="A71" s="159" t="s">
        <v>85</v>
      </c>
      <c r="B71" s="28">
        <v>871</v>
      </c>
      <c r="C71" s="27" t="s">
        <v>126</v>
      </c>
      <c r="D71" s="27" t="s">
        <v>128</v>
      </c>
      <c r="E71" s="28" t="s">
        <v>86</v>
      </c>
      <c r="F71" s="28"/>
      <c r="G71" s="47">
        <f t="shared" si="2"/>
        <v>584048.72</v>
      </c>
      <c r="H71" s="294">
        <f t="shared" si="2"/>
        <v>604602.34</v>
      </c>
      <c r="I71" s="295"/>
      <c r="J71" s="60"/>
    </row>
    <row r="72" spans="1:10" ht="63.75" thickBot="1" x14ac:dyDescent="0.3">
      <c r="A72" s="7" t="s">
        <v>129</v>
      </c>
      <c r="B72" s="28">
        <v>871</v>
      </c>
      <c r="C72" s="27" t="s">
        <v>126</v>
      </c>
      <c r="D72" s="27" t="s">
        <v>128</v>
      </c>
      <c r="E72" s="28" t="s">
        <v>103</v>
      </c>
      <c r="F72" s="28"/>
      <c r="G72" s="47">
        <f t="shared" si="2"/>
        <v>584048.72</v>
      </c>
      <c r="H72" s="294">
        <f t="shared" si="2"/>
        <v>604602.34</v>
      </c>
      <c r="I72" s="295"/>
      <c r="J72" s="60"/>
    </row>
    <row r="73" spans="1:10" ht="142.5" thickBot="1" x14ac:dyDescent="0.3">
      <c r="A73" s="159" t="s">
        <v>130</v>
      </c>
      <c r="B73" s="28">
        <v>871</v>
      </c>
      <c r="C73" s="27" t="s">
        <v>126</v>
      </c>
      <c r="D73" s="27" t="s">
        <v>128</v>
      </c>
      <c r="E73" s="28" t="s">
        <v>131</v>
      </c>
      <c r="F73" s="28"/>
      <c r="G73" s="47">
        <f>G74+G76</f>
        <v>584048.72</v>
      </c>
      <c r="H73" s="294">
        <f>H74+H76</f>
        <v>604602.34</v>
      </c>
      <c r="I73" s="295"/>
      <c r="J73" s="60"/>
    </row>
    <row r="74" spans="1:10" ht="189.75" thickBot="1" x14ac:dyDescent="0.3">
      <c r="A74" s="7" t="s">
        <v>75</v>
      </c>
      <c r="B74" s="28">
        <v>871</v>
      </c>
      <c r="C74" s="27" t="s">
        <v>126</v>
      </c>
      <c r="D74" s="27" t="s">
        <v>128</v>
      </c>
      <c r="E74" s="28" t="s">
        <v>131</v>
      </c>
      <c r="F74" s="28">
        <v>100</v>
      </c>
      <c r="G74" s="47">
        <f>G75</f>
        <v>581048.72</v>
      </c>
      <c r="H74" s="294">
        <f>H75</f>
        <v>601602.34</v>
      </c>
      <c r="I74" s="295"/>
      <c r="J74" s="60"/>
    </row>
    <row r="75" spans="1:10" ht="79.5" thickBot="1" x14ac:dyDescent="0.3">
      <c r="A75" s="159" t="s">
        <v>76</v>
      </c>
      <c r="B75" s="28">
        <v>871</v>
      </c>
      <c r="C75" s="27" t="s">
        <v>126</v>
      </c>
      <c r="D75" s="27" t="s">
        <v>128</v>
      </c>
      <c r="E75" s="28" t="s">
        <v>131</v>
      </c>
      <c r="F75" s="28">
        <v>120</v>
      </c>
      <c r="G75" s="47">
        <v>581048.72</v>
      </c>
      <c r="H75" s="294">
        <v>601602.34</v>
      </c>
      <c r="I75" s="295"/>
      <c r="J75" s="60"/>
    </row>
    <row r="76" spans="1:10" ht="79.5" thickBot="1" x14ac:dyDescent="0.3">
      <c r="A76" s="7" t="s">
        <v>83</v>
      </c>
      <c r="B76" s="28">
        <v>871</v>
      </c>
      <c r="C76" s="27" t="s">
        <v>126</v>
      </c>
      <c r="D76" s="27" t="s">
        <v>128</v>
      </c>
      <c r="E76" s="28" t="s">
        <v>131</v>
      </c>
      <c r="F76" s="28">
        <v>200</v>
      </c>
      <c r="G76" s="47">
        <f>G77</f>
        <v>3000</v>
      </c>
      <c r="H76" s="294">
        <f>H77</f>
        <v>3000</v>
      </c>
      <c r="I76" s="295"/>
      <c r="J76" s="60"/>
    </row>
    <row r="77" spans="1:10" ht="79.5" thickBot="1" x14ac:dyDescent="0.3">
      <c r="A77" s="159" t="s">
        <v>84</v>
      </c>
      <c r="B77" s="28">
        <v>871</v>
      </c>
      <c r="C77" s="27" t="s">
        <v>126</v>
      </c>
      <c r="D77" s="27" t="s">
        <v>128</v>
      </c>
      <c r="E77" s="28" t="s">
        <v>131</v>
      </c>
      <c r="F77" s="28">
        <v>240</v>
      </c>
      <c r="G77" s="47">
        <v>3000</v>
      </c>
      <c r="H77" s="294">
        <v>3000</v>
      </c>
      <c r="I77" s="295"/>
      <c r="J77" s="60"/>
    </row>
    <row r="78" spans="1:10" ht="63.75" thickBot="1" x14ac:dyDescent="0.3">
      <c r="A78" s="31" t="s">
        <v>132</v>
      </c>
      <c r="B78" s="20">
        <v>871</v>
      </c>
      <c r="C78" s="19" t="s">
        <v>128</v>
      </c>
      <c r="D78" s="19"/>
      <c r="E78" s="20"/>
      <c r="F78" s="20"/>
      <c r="G78" s="215">
        <f t="shared" ref="G78:H83" si="3">G79</f>
        <v>133469</v>
      </c>
      <c r="H78" s="348">
        <f t="shared" si="3"/>
        <v>0</v>
      </c>
      <c r="I78" s="349"/>
      <c r="J78" s="60"/>
    </row>
    <row r="79" spans="1:10" ht="93" customHeight="1" thickBot="1" x14ac:dyDescent="0.3">
      <c r="A79" s="159" t="s">
        <v>213</v>
      </c>
      <c r="B79" s="28">
        <v>871</v>
      </c>
      <c r="C79" s="27" t="s">
        <v>128</v>
      </c>
      <c r="D79" s="27">
        <v>10</v>
      </c>
      <c r="E79" s="28"/>
      <c r="F79" s="28"/>
      <c r="G79" s="47">
        <f t="shared" si="3"/>
        <v>133469</v>
      </c>
      <c r="H79" s="294">
        <f t="shared" si="3"/>
        <v>0</v>
      </c>
      <c r="I79" s="295"/>
      <c r="J79" s="60"/>
    </row>
    <row r="80" spans="1:10" ht="32.25" thickBot="1" x14ac:dyDescent="0.3">
      <c r="A80" s="7" t="s">
        <v>85</v>
      </c>
      <c r="B80" s="28">
        <v>871</v>
      </c>
      <c r="C80" s="27" t="s">
        <v>128</v>
      </c>
      <c r="D80" s="27">
        <v>10</v>
      </c>
      <c r="E80" s="28" t="s">
        <v>214</v>
      </c>
      <c r="F80" s="28"/>
      <c r="G80" s="47">
        <f t="shared" si="3"/>
        <v>133469</v>
      </c>
      <c r="H80" s="294">
        <f t="shared" si="3"/>
        <v>0</v>
      </c>
      <c r="I80" s="295"/>
      <c r="J80" s="60"/>
    </row>
    <row r="81" spans="1:10" ht="63.75" thickBot="1" x14ac:dyDescent="0.3">
      <c r="A81" s="159" t="s">
        <v>87</v>
      </c>
      <c r="B81" s="28">
        <v>871</v>
      </c>
      <c r="C81" s="27" t="s">
        <v>128</v>
      </c>
      <c r="D81" s="27">
        <v>10</v>
      </c>
      <c r="E81" s="28" t="s">
        <v>103</v>
      </c>
      <c r="F81" s="28"/>
      <c r="G81" s="47">
        <f t="shared" si="3"/>
        <v>133469</v>
      </c>
      <c r="H81" s="294">
        <f t="shared" si="3"/>
        <v>0</v>
      </c>
      <c r="I81" s="295"/>
      <c r="J81" s="60"/>
    </row>
    <row r="82" spans="1:10" ht="126.75" thickBot="1" x14ac:dyDescent="0.3">
      <c r="A82" s="7" t="s">
        <v>134</v>
      </c>
      <c r="B82" s="28">
        <v>871</v>
      </c>
      <c r="C82" s="27" t="s">
        <v>128</v>
      </c>
      <c r="D82" s="27">
        <v>10</v>
      </c>
      <c r="E82" s="28" t="s">
        <v>135</v>
      </c>
      <c r="F82" s="28"/>
      <c r="G82" s="47">
        <f t="shared" si="3"/>
        <v>133469</v>
      </c>
      <c r="H82" s="294">
        <f t="shared" si="3"/>
        <v>0</v>
      </c>
      <c r="I82" s="295"/>
      <c r="J82" s="60"/>
    </row>
    <row r="83" spans="1:10" ht="32.25" thickBot="1" x14ac:dyDescent="0.3">
      <c r="A83" s="159" t="s">
        <v>91</v>
      </c>
      <c r="B83" s="28">
        <v>871</v>
      </c>
      <c r="C83" s="27" t="s">
        <v>128</v>
      </c>
      <c r="D83" s="27">
        <v>10</v>
      </c>
      <c r="E83" s="28" t="s">
        <v>135</v>
      </c>
      <c r="F83" s="28">
        <v>500</v>
      </c>
      <c r="G83" s="47">
        <f t="shared" si="3"/>
        <v>133469</v>
      </c>
      <c r="H83" s="294">
        <f t="shared" si="3"/>
        <v>0</v>
      </c>
      <c r="I83" s="295"/>
      <c r="J83" s="60"/>
    </row>
    <row r="84" spans="1:10" ht="32.25" thickBot="1" x14ac:dyDescent="0.3">
      <c r="A84" s="7" t="s">
        <v>92</v>
      </c>
      <c r="B84" s="28">
        <v>871</v>
      </c>
      <c r="C84" s="27" t="s">
        <v>128</v>
      </c>
      <c r="D84" s="27">
        <v>10</v>
      </c>
      <c r="E84" s="28" t="s">
        <v>135</v>
      </c>
      <c r="F84" s="28">
        <v>540</v>
      </c>
      <c r="G84" s="47">
        <v>133469</v>
      </c>
      <c r="H84" s="294">
        <v>0</v>
      </c>
      <c r="I84" s="295"/>
      <c r="J84" s="60"/>
    </row>
    <row r="85" spans="1:10" ht="32.25" thickBot="1" x14ac:dyDescent="0.3">
      <c r="A85" s="18" t="s">
        <v>136</v>
      </c>
      <c r="B85" s="20">
        <v>871</v>
      </c>
      <c r="C85" s="19" t="s">
        <v>68</v>
      </c>
      <c r="D85" s="19"/>
      <c r="E85" s="20"/>
      <c r="F85" s="20"/>
      <c r="G85" s="215">
        <f t="shared" ref="G85:H87" si="4">G86</f>
        <v>2300000</v>
      </c>
      <c r="H85" s="348">
        <f t="shared" si="4"/>
        <v>2300000</v>
      </c>
      <c r="I85" s="349"/>
      <c r="J85" s="60"/>
    </row>
    <row r="86" spans="1:10" ht="32.25" thickBot="1" x14ac:dyDescent="0.3">
      <c r="A86" s="7" t="s">
        <v>137</v>
      </c>
      <c r="B86" s="28">
        <v>871</v>
      </c>
      <c r="C86" s="27" t="s">
        <v>68</v>
      </c>
      <c r="D86" s="27" t="s">
        <v>138</v>
      </c>
      <c r="E86" s="28"/>
      <c r="F86" s="28"/>
      <c r="G86" s="47">
        <f t="shared" si="4"/>
        <v>2300000</v>
      </c>
      <c r="H86" s="294">
        <f t="shared" si="4"/>
        <v>2300000</v>
      </c>
      <c r="I86" s="295"/>
      <c r="J86" s="60"/>
    </row>
    <row r="87" spans="1:10" ht="131.25" customHeight="1" thickBot="1" x14ac:dyDescent="0.3">
      <c r="A87" s="159" t="s">
        <v>423</v>
      </c>
      <c r="B87" s="28">
        <v>871</v>
      </c>
      <c r="C87" s="27" t="s">
        <v>68</v>
      </c>
      <c r="D87" s="27" t="s">
        <v>138</v>
      </c>
      <c r="E87" s="28" t="s">
        <v>139</v>
      </c>
      <c r="F87" s="28"/>
      <c r="G87" s="47">
        <f t="shared" si="4"/>
        <v>2300000</v>
      </c>
      <c r="H87" s="294">
        <f t="shared" si="4"/>
        <v>2300000</v>
      </c>
      <c r="I87" s="295"/>
      <c r="J87" s="60"/>
    </row>
    <row r="88" spans="1:10" ht="33.75" customHeight="1" thickBot="1" x14ac:dyDescent="0.3">
      <c r="A88" s="159" t="s">
        <v>140</v>
      </c>
      <c r="B88" s="28">
        <v>871</v>
      </c>
      <c r="C88" s="27" t="s">
        <v>68</v>
      </c>
      <c r="D88" s="27" t="s">
        <v>138</v>
      </c>
      <c r="E88" s="28" t="s">
        <v>141</v>
      </c>
      <c r="F88" s="28"/>
      <c r="G88" s="47">
        <f>G89+G93+G97</f>
        <v>2300000</v>
      </c>
      <c r="H88" s="294">
        <f>H89+H93+H97</f>
        <v>2300000</v>
      </c>
      <c r="I88" s="295"/>
      <c r="J88" s="60"/>
    </row>
    <row r="89" spans="1:10" ht="63.75" thickBot="1" x14ac:dyDescent="0.3">
      <c r="A89" s="7" t="s">
        <v>142</v>
      </c>
      <c r="B89" s="28">
        <v>871</v>
      </c>
      <c r="C89" s="27" t="s">
        <v>68</v>
      </c>
      <c r="D89" s="27" t="s">
        <v>138</v>
      </c>
      <c r="E89" s="28" t="s">
        <v>143</v>
      </c>
      <c r="F89" s="28"/>
      <c r="G89" s="47">
        <f>G90</f>
        <v>1500000</v>
      </c>
      <c r="H89" s="294">
        <f>H90</f>
        <v>1500000</v>
      </c>
      <c r="I89" s="295"/>
      <c r="J89" s="60"/>
    </row>
    <row r="90" spans="1:10" ht="48" thickBot="1" x14ac:dyDescent="0.3">
      <c r="A90" s="159" t="s">
        <v>207</v>
      </c>
      <c r="B90" s="28">
        <v>871</v>
      </c>
      <c r="C90" s="27" t="s">
        <v>68</v>
      </c>
      <c r="D90" s="27" t="s">
        <v>138</v>
      </c>
      <c r="E90" s="28" t="s">
        <v>144</v>
      </c>
      <c r="F90" s="28"/>
      <c r="G90" s="47">
        <f>G91</f>
        <v>1500000</v>
      </c>
      <c r="H90" s="294">
        <f>H91</f>
        <v>1500000</v>
      </c>
      <c r="I90" s="295"/>
      <c r="J90" s="60"/>
    </row>
    <row r="91" spans="1:10" ht="63.75" customHeight="1" thickBot="1" x14ac:dyDescent="0.3">
      <c r="A91" s="159" t="s">
        <v>83</v>
      </c>
      <c r="B91" s="28">
        <v>871</v>
      </c>
      <c r="C91" s="27" t="s">
        <v>68</v>
      </c>
      <c r="D91" s="27" t="s">
        <v>138</v>
      </c>
      <c r="E91" s="28" t="s">
        <v>144</v>
      </c>
      <c r="F91" s="28">
        <v>200</v>
      </c>
      <c r="G91" s="47">
        <f>G92</f>
        <v>1500000</v>
      </c>
      <c r="H91" s="294">
        <v>1500000</v>
      </c>
      <c r="I91" s="295"/>
      <c r="J91" s="60"/>
    </row>
    <row r="92" spans="1:10" ht="79.5" thickBot="1" x14ac:dyDescent="0.3">
      <c r="A92" s="7" t="s">
        <v>84</v>
      </c>
      <c r="B92" s="28">
        <v>871</v>
      </c>
      <c r="C92" s="27" t="s">
        <v>68</v>
      </c>
      <c r="D92" s="27" t="s">
        <v>138</v>
      </c>
      <c r="E92" s="28" t="s">
        <v>144</v>
      </c>
      <c r="F92" s="28">
        <v>240</v>
      </c>
      <c r="G92" s="47">
        <v>1500000</v>
      </c>
      <c r="H92" s="294">
        <v>1500000</v>
      </c>
      <c r="I92" s="295"/>
      <c r="J92" s="60"/>
    </row>
    <row r="93" spans="1:10" ht="68.25" customHeight="1" thickBot="1" x14ac:dyDescent="0.3">
      <c r="A93" s="159" t="s">
        <v>145</v>
      </c>
      <c r="B93" s="28">
        <v>871</v>
      </c>
      <c r="C93" s="27" t="s">
        <v>68</v>
      </c>
      <c r="D93" s="27" t="s">
        <v>138</v>
      </c>
      <c r="E93" s="28" t="s">
        <v>146</v>
      </c>
      <c r="F93" s="28"/>
      <c r="G93" s="47">
        <f t="shared" ref="G93:H95" si="5">G94</f>
        <v>500000</v>
      </c>
      <c r="H93" s="294">
        <f t="shared" si="5"/>
        <v>500000</v>
      </c>
      <c r="I93" s="295"/>
      <c r="J93" s="60"/>
    </row>
    <row r="94" spans="1:10" ht="48" thickBot="1" x14ac:dyDescent="0.3">
      <c r="A94" s="7" t="s">
        <v>147</v>
      </c>
      <c r="B94" s="28">
        <v>871</v>
      </c>
      <c r="C94" s="27" t="s">
        <v>68</v>
      </c>
      <c r="D94" s="27" t="s">
        <v>138</v>
      </c>
      <c r="E94" s="28" t="s">
        <v>150</v>
      </c>
      <c r="F94" s="28"/>
      <c r="G94" s="47">
        <f t="shared" si="5"/>
        <v>500000</v>
      </c>
      <c r="H94" s="294">
        <f t="shared" si="5"/>
        <v>500000</v>
      </c>
      <c r="I94" s="295"/>
      <c r="J94" s="60"/>
    </row>
    <row r="95" spans="1:10" ht="63.75" customHeight="1" thickBot="1" x14ac:dyDescent="0.3">
      <c r="A95" s="159" t="s">
        <v>83</v>
      </c>
      <c r="B95" s="28">
        <v>871</v>
      </c>
      <c r="C95" s="27" t="s">
        <v>68</v>
      </c>
      <c r="D95" s="27" t="s">
        <v>138</v>
      </c>
      <c r="E95" s="28" t="s">
        <v>150</v>
      </c>
      <c r="F95" s="28">
        <v>200</v>
      </c>
      <c r="G95" s="47">
        <f t="shared" si="5"/>
        <v>500000</v>
      </c>
      <c r="H95" s="294">
        <f t="shared" si="5"/>
        <v>500000</v>
      </c>
      <c r="I95" s="295"/>
      <c r="J95" s="60"/>
    </row>
    <row r="96" spans="1:10" ht="79.5" thickBot="1" x14ac:dyDescent="0.3">
      <c r="A96" s="7" t="s">
        <v>84</v>
      </c>
      <c r="B96" s="28">
        <v>871</v>
      </c>
      <c r="C96" s="27" t="s">
        <v>68</v>
      </c>
      <c r="D96" s="27" t="s">
        <v>138</v>
      </c>
      <c r="E96" s="28" t="s">
        <v>150</v>
      </c>
      <c r="F96" s="28">
        <v>240</v>
      </c>
      <c r="G96" s="47">
        <v>500000</v>
      </c>
      <c r="H96" s="294">
        <v>500000</v>
      </c>
      <c r="I96" s="295"/>
      <c r="J96" s="60"/>
    </row>
    <row r="97" spans="1:10" ht="79.5" thickBot="1" x14ac:dyDescent="0.3">
      <c r="A97" s="232" t="s">
        <v>420</v>
      </c>
      <c r="B97" s="28">
        <v>871</v>
      </c>
      <c r="C97" s="27" t="s">
        <v>68</v>
      </c>
      <c r="D97" s="27" t="s">
        <v>138</v>
      </c>
      <c r="E97" s="231" t="s">
        <v>146</v>
      </c>
      <c r="F97" s="28"/>
      <c r="G97" s="47">
        <f t="shared" ref="G97:H99" si="6">G98</f>
        <v>300000</v>
      </c>
      <c r="H97" s="294">
        <f t="shared" si="6"/>
        <v>300000</v>
      </c>
      <c r="I97" s="295"/>
      <c r="J97" s="60"/>
    </row>
    <row r="98" spans="1:10" ht="113.25" customHeight="1" thickBot="1" x14ac:dyDescent="0.3">
      <c r="A98" s="159" t="s">
        <v>149</v>
      </c>
      <c r="B98" s="28">
        <v>871</v>
      </c>
      <c r="C98" s="27" t="s">
        <v>68</v>
      </c>
      <c r="D98" s="27" t="s">
        <v>138</v>
      </c>
      <c r="E98" s="231" t="s">
        <v>419</v>
      </c>
      <c r="F98" s="28"/>
      <c r="G98" s="47">
        <f t="shared" si="6"/>
        <v>300000</v>
      </c>
      <c r="H98" s="294">
        <f t="shared" si="6"/>
        <v>300000</v>
      </c>
      <c r="I98" s="295"/>
      <c r="J98" s="60"/>
    </row>
    <row r="99" spans="1:10" ht="66.75" customHeight="1" thickBot="1" x14ac:dyDescent="0.3">
      <c r="A99" s="159" t="s">
        <v>83</v>
      </c>
      <c r="B99" s="28">
        <v>871</v>
      </c>
      <c r="C99" s="27" t="s">
        <v>68</v>
      </c>
      <c r="D99" s="27" t="s">
        <v>138</v>
      </c>
      <c r="E99" s="231" t="s">
        <v>419</v>
      </c>
      <c r="F99" s="28">
        <v>200</v>
      </c>
      <c r="G99" s="47">
        <f t="shared" si="6"/>
        <v>300000</v>
      </c>
      <c r="H99" s="294">
        <f t="shared" si="6"/>
        <v>300000</v>
      </c>
      <c r="I99" s="295"/>
      <c r="J99" s="60"/>
    </row>
    <row r="100" spans="1:10" ht="79.5" thickBot="1" x14ac:dyDescent="0.3">
      <c r="A100" s="7" t="s">
        <v>84</v>
      </c>
      <c r="B100" s="28">
        <v>871</v>
      </c>
      <c r="C100" s="27" t="s">
        <v>68</v>
      </c>
      <c r="D100" s="27" t="s">
        <v>138</v>
      </c>
      <c r="E100" s="231" t="s">
        <v>419</v>
      </c>
      <c r="F100" s="28">
        <v>240</v>
      </c>
      <c r="G100" s="47">
        <v>300000</v>
      </c>
      <c r="H100" s="294">
        <v>300000</v>
      </c>
      <c r="I100" s="295"/>
      <c r="J100" s="60"/>
    </row>
    <row r="101" spans="1:10" ht="48" thickBot="1" x14ac:dyDescent="0.3">
      <c r="A101" s="18" t="s">
        <v>158</v>
      </c>
      <c r="B101" s="20">
        <v>871</v>
      </c>
      <c r="C101" s="19" t="s">
        <v>159</v>
      </c>
      <c r="D101" s="19"/>
      <c r="E101" s="20"/>
      <c r="F101" s="20"/>
      <c r="G101" s="45">
        <f>G102+G108+G118</f>
        <v>0</v>
      </c>
      <c r="H101" s="292">
        <f>H102+H108+H118</f>
        <v>0</v>
      </c>
      <c r="I101" s="328"/>
      <c r="J101" s="60"/>
    </row>
    <row r="102" spans="1:10" ht="16.5" thickBot="1" x14ac:dyDescent="0.3">
      <c r="A102" s="7" t="s">
        <v>160</v>
      </c>
      <c r="B102" s="28">
        <v>871</v>
      </c>
      <c r="C102" s="27" t="s">
        <v>159</v>
      </c>
      <c r="D102" s="27" t="s">
        <v>66</v>
      </c>
      <c r="E102" s="28"/>
      <c r="F102" s="28"/>
      <c r="G102" s="47">
        <f t="shared" ref="G102:H106" si="7">G103</f>
        <v>0</v>
      </c>
      <c r="H102" s="294">
        <f t="shared" si="7"/>
        <v>0</v>
      </c>
      <c r="I102" s="295"/>
      <c r="J102" s="60"/>
    </row>
    <row r="103" spans="1:10" ht="32.25" thickBot="1" x14ac:dyDescent="0.3">
      <c r="A103" s="159" t="s">
        <v>101</v>
      </c>
      <c r="B103" s="28">
        <v>871</v>
      </c>
      <c r="C103" s="27" t="s">
        <v>159</v>
      </c>
      <c r="D103" s="27" t="s">
        <v>66</v>
      </c>
      <c r="E103" s="28" t="s">
        <v>86</v>
      </c>
      <c r="F103" s="28"/>
      <c r="G103" s="47">
        <f t="shared" si="7"/>
        <v>0</v>
      </c>
      <c r="H103" s="294">
        <f t="shared" si="7"/>
        <v>0</v>
      </c>
      <c r="I103" s="295"/>
      <c r="J103" s="60"/>
    </row>
    <row r="104" spans="1:10" ht="63.75" thickBot="1" x14ac:dyDescent="0.3">
      <c r="A104" s="7" t="s">
        <v>87</v>
      </c>
      <c r="B104" s="28">
        <v>871</v>
      </c>
      <c r="C104" s="27" t="s">
        <v>159</v>
      </c>
      <c r="D104" s="27" t="s">
        <v>66</v>
      </c>
      <c r="E104" s="28" t="s">
        <v>103</v>
      </c>
      <c r="F104" s="28"/>
      <c r="G104" s="47">
        <f t="shared" si="7"/>
        <v>0</v>
      </c>
      <c r="H104" s="294">
        <f t="shared" si="7"/>
        <v>0</v>
      </c>
      <c r="I104" s="295"/>
      <c r="J104" s="60"/>
    </row>
    <row r="105" spans="1:10" ht="95.25" thickBot="1" x14ac:dyDescent="0.3">
      <c r="A105" s="159" t="s">
        <v>161</v>
      </c>
      <c r="B105" s="28">
        <v>871</v>
      </c>
      <c r="C105" s="27" t="s">
        <v>159</v>
      </c>
      <c r="D105" s="27" t="s">
        <v>66</v>
      </c>
      <c r="E105" s="28" t="s">
        <v>215</v>
      </c>
      <c r="F105" s="28"/>
      <c r="G105" s="47">
        <f t="shared" si="7"/>
        <v>0</v>
      </c>
      <c r="H105" s="294">
        <f t="shared" si="7"/>
        <v>0</v>
      </c>
      <c r="I105" s="295"/>
      <c r="J105" s="60"/>
    </row>
    <row r="106" spans="1:10" ht="65.25" customHeight="1" thickBot="1" x14ac:dyDescent="0.3">
      <c r="A106" s="159" t="s">
        <v>83</v>
      </c>
      <c r="B106" s="28">
        <v>871</v>
      </c>
      <c r="C106" s="27" t="s">
        <v>159</v>
      </c>
      <c r="D106" s="27" t="s">
        <v>66</v>
      </c>
      <c r="E106" s="28" t="s">
        <v>215</v>
      </c>
      <c r="F106" s="28">
        <v>200</v>
      </c>
      <c r="G106" s="47">
        <f t="shared" si="7"/>
        <v>0</v>
      </c>
      <c r="H106" s="294">
        <f t="shared" si="7"/>
        <v>0</v>
      </c>
      <c r="I106" s="295"/>
      <c r="J106" s="60"/>
    </row>
    <row r="107" spans="1:10" ht="79.5" thickBot="1" x14ac:dyDescent="0.3">
      <c r="A107" s="7" t="s">
        <v>84</v>
      </c>
      <c r="B107" s="28">
        <v>871</v>
      </c>
      <c r="C107" s="27" t="s">
        <v>159</v>
      </c>
      <c r="D107" s="27" t="s">
        <v>66</v>
      </c>
      <c r="E107" s="28" t="s">
        <v>215</v>
      </c>
      <c r="F107" s="28">
        <v>240</v>
      </c>
      <c r="G107" s="47">
        <v>0</v>
      </c>
      <c r="H107" s="294">
        <v>0</v>
      </c>
      <c r="I107" s="295"/>
      <c r="J107" s="60"/>
    </row>
    <row r="108" spans="1:10" ht="32.25" thickBot="1" x14ac:dyDescent="0.3">
      <c r="A108" s="159" t="s">
        <v>163</v>
      </c>
      <c r="B108" s="28">
        <v>871</v>
      </c>
      <c r="C108" s="27" t="s">
        <v>159</v>
      </c>
      <c r="D108" s="27" t="s">
        <v>126</v>
      </c>
      <c r="E108" s="28"/>
      <c r="F108" s="28"/>
      <c r="G108" s="47">
        <f>G109</f>
        <v>0</v>
      </c>
      <c r="H108" s="294">
        <f>H109</f>
        <v>0</v>
      </c>
      <c r="I108" s="295"/>
      <c r="J108" s="60"/>
    </row>
    <row r="109" spans="1:10" ht="32.25" thickBot="1" x14ac:dyDescent="0.3">
      <c r="A109" s="7" t="s">
        <v>85</v>
      </c>
      <c r="B109" s="28">
        <v>871</v>
      </c>
      <c r="C109" s="27" t="s">
        <v>159</v>
      </c>
      <c r="D109" s="27" t="s">
        <v>126</v>
      </c>
      <c r="E109" s="28" t="s">
        <v>86</v>
      </c>
      <c r="F109" s="28"/>
      <c r="G109" s="47">
        <f>G110</f>
        <v>0</v>
      </c>
      <c r="H109" s="294">
        <f>H110</f>
        <v>0</v>
      </c>
      <c r="I109" s="295"/>
      <c r="J109" s="60"/>
    </row>
    <row r="110" spans="1:10" ht="63.75" thickBot="1" x14ac:dyDescent="0.3">
      <c r="A110" s="159" t="s">
        <v>164</v>
      </c>
      <c r="B110" s="28">
        <v>871</v>
      </c>
      <c r="C110" s="27" t="s">
        <v>159</v>
      </c>
      <c r="D110" s="27" t="s">
        <v>126</v>
      </c>
      <c r="E110" s="28" t="s">
        <v>103</v>
      </c>
      <c r="F110" s="28"/>
      <c r="G110" s="47">
        <f>G111+G114</f>
        <v>0</v>
      </c>
      <c r="H110" s="294">
        <f>H111+H114</f>
        <v>0</v>
      </c>
      <c r="I110" s="295"/>
      <c r="J110" s="60"/>
    </row>
    <row r="111" spans="1:10" ht="63.75" thickBot="1" x14ac:dyDescent="0.3">
      <c r="A111" s="7" t="s">
        <v>216</v>
      </c>
      <c r="B111" s="28">
        <v>871</v>
      </c>
      <c r="C111" s="27" t="s">
        <v>159</v>
      </c>
      <c r="D111" s="27" t="s">
        <v>126</v>
      </c>
      <c r="E111" s="28" t="s">
        <v>162</v>
      </c>
      <c r="F111" s="28"/>
      <c r="G111" s="47">
        <f>G112</f>
        <v>0</v>
      </c>
      <c r="H111" s="294">
        <f>H112</f>
        <v>0</v>
      </c>
      <c r="I111" s="295"/>
      <c r="J111" s="60"/>
    </row>
    <row r="112" spans="1:10" ht="65.25" customHeight="1" thickBot="1" x14ac:dyDescent="0.3">
      <c r="A112" s="159" t="s">
        <v>83</v>
      </c>
      <c r="B112" s="28">
        <v>871</v>
      </c>
      <c r="C112" s="27" t="s">
        <v>159</v>
      </c>
      <c r="D112" s="27" t="s">
        <v>126</v>
      </c>
      <c r="E112" s="28" t="s">
        <v>162</v>
      </c>
      <c r="F112" s="28">
        <v>200</v>
      </c>
      <c r="G112" s="47">
        <f>G113</f>
        <v>0</v>
      </c>
      <c r="H112" s="294">
        <f>H113</f>
        <v>0</v>
      </c>
      <c r="I112" s="295"/>
      <c r="J112" s="60"/>
    </row>
    <row r="113" spans="1:10" ht="90.75" customHeight="1" thickBot="1" x14ac:dyDescent="0.3">
      <c r="A113" s="7" t="s">
        <v>84</v>
      </c>
      <c r="B113" s="28">
        <v>871</v>
      </c>
      <c r="C113" s="27" t="s">
        <v>159</v>
      </c>
      <c r="D113" s="27" t="s">
        <v>126</v>
      </c>
      <c r="E113" s="28" t="s">
        <v>162</v>
      </c>
      <c r="F113" s="28">
        <v>240</v>
      </c>
      <c r="G113" s="47">
        <v>0</v>
      </c>
      <c r="H113" s="294">
        <v>0</v>
      </c>
      <c r="I113" s="295"/>
      <c r="J113" s="60"/>
    </row>
    <row r="114" spans="1:10" ht="49.5" customHeight="1" thickBot="1" x14ac:dyDescent="0.3">
      <c r="A114" s="159" t="s">
        <v>167</v>
      </c>
      <c r="B114" s="28">
        <v>871</v>
      </c>
      <c r="C114" s="27" t="s">
        <v>159</v>
      </c>
      <c r="D114" s="27" t="s">
        <v>126</v>
      </c>
      <c r="E114" s="28" t="s">
        <v>168</v>
      </c>
      <c r="F114" s="28"/>
      <c r="G114" s="47">
        <f>G115</f>
        <v>0</v>
      </c>
      <c r="H114" s="294">
        <f>H115</f>
        <v>0</v>
      </c>
      <c r="I114" s="295"/>
      <c r="J114" s="60"/>
    </row>
    <row r="115" spans="1:10" ht="31.5" customHeight="1" x14ac:dyDescent="0.25">
      <c r="A115" s="329" t="s">
        <v>83</v>
      </c>
      <c r="B115" s="302">
        <v>871</v>
      </c>
      <c r="C115" s="299" t="s">
        <v>159</v>
      </c>
      <c r="D115" s="299" t="s">
        <v>126</v>
      </c>
      <c r="E115" s="302" t="s">
        <v>168</v>
      </c>
      <c r="F115" s="302">
        <v>200</v>
      </c>
      <c r="G115" s="305">
        <f>G117</f>
        <v>0</v>
      </c>
      <c r="H115" s="308">
        <f>H117</f>
        <v>0</v>
      </c>
      <c r="I115" s="309"/>
      <c r="J115" s="314"/>
    </row>
    <row r="116" spans="1:10" ht="48" customHeight="1" thickBot="1" x14ac:dyDescent="0.3">
      <c r="A116" s="330"/>
      <c r="B116" s="279"/>
      <c r="C116" s="277"/>
      <c r="D116" s="277"/>
      <c r="E116" s="279"/>
      <c r="F116" s="279"/>
      <c r="G116" s="331"/>
      <c r="H116" s="312"/>
      <c r="I116" s="313"/>
      <c r="J116" s="314"/>
    </row>
    <row r="117" spans="1:10" ht="80.25" customHeight="1" thickBot="1" x14ac:dyDescent="0.3">
      <c r="A117" s="159" t="s">
        <v>84</v>
      </c>
      <c r="B117" s="28">
        <v>871</v>
      </c>
      <c r="C117" s="27" t="s">
        <v>159</v>
      </c>
      <c r="D117" s="27" t="s">
        <v>126</v>
      </c>
      <c r="E117" s="28" t="s">
        <v>168</v>
      </c>
      <c r="F117" s="28">
        <v>240</v>
      </c>
      <c r="G117" s="47">
        <v>0</v>
      </c>
      <c r="H117" s="294">
        <v>0</v>
      </c>
      <c r="I117" s="295"/>
      <c r="J117" s="60"/>
    </row>
    <row r="118" spans="1:10" ht="16.5" thickBot="1" x14ac:dyDescent="0.3">
      <c r="A118" s="7" t="s">
        <v>169</v>
      </c>
      <c r="B118" s="28">
        <v>871</v>
      </c>
      <c r="C118" s="27" t="s">
        <v>159</v>
      </c>
      <c r="D118" s="27" t="s">
        <v>128</v>
      </c>
      <c r="E118" s="28"/>
      <c r="F118" s="28"/>
      <c r="G118" s="46">
        <f>G119</f>
        <v>0</v>
      </c>
      <c r="H118" s="286">
        <f>H119</f>
        <v>0</v>
      </c>
      <c r="I118" s="288"/>
      <c r="J118" s="60"/>
    </row>
    <row r="119" spans="1:10" ht="32.25" thickBot="1" x14ac:dyDescent="0.3">
      <c r="A119" s="159" t="s">
        <v>85</v>
      </c>
      <c r="B119" s="161">
        <v>871</v>
      </c>
      <c r="C119" s="27" t="s">
        <v>159</v>
      </c>
      <c r="D119" s="27" t="s">
        <v>128</v>
      </c>
      <c r="E119" s="28" t="s">
        <v>86</v>
      </c>
      <c r="F119" s="28"/>
      <c r="G119" s="46">
        <f>G120</f>
        <v>0</v>
      </c>
      <c r="H119" s="286">
        <f>H120</f>
        <v>0</v>
      </c>
      <c r="I119" s="288"/>
      <c r="J119" s="60"/>
    </row>
    <row r="120" spans="1:10" ht="63.75" thickBot="1" x14ac:dyDescent="0.3">
      <c r="A120" s="168" t="s">
        <v>164</v>
      </c>
      <c r="B120" s="163">
        <v>871</v>
      </c>
      <c r="C120" s="166" t="s">
        <v>159</v>
      </c>
      <c r="D120" s="27" t="s">
        <v>128</v>
      </c>
      <c r="E120" s="28" t="s">
        <v>103</v>
      </c>
      <c r="F120" s="28"/>
      <c r="G120" s="46">
        <f>G121+G125</f>
        <v>0</v>
      </c>
      <c r="H120" s="286">
        <f>H121+H125</f>
        <v>0</v>
      </c>
      <c r="I120" s="288"/>
      <c r="J120" s="60"/>
    </row>
    <row r="121" spans="1:10" ht="15.75" customHeight="1" x14ac:dyDescent="0.25">
      <c r="A121" s="332" t="s">
        <v>220</v>
      </c>
      <c r="B121" s="278">
        <v>871</v>
      </c>
      <c r="C121" s="276" t="s">
        <v>159</v>
      </c>
      <c r="D121" s="334" t="s">
        <v>128</v>
      </c>
      <c r="E121" s="336" t="s">
        <v>176</v>
      </c>
      <c r="F121" s="302"/>
      <c r="G121" s="305">
        <f>G123</f>
        <v>0</v>
      </c>
      <c r="H121" s="308">
        <f>H123</f>
        <v>0</v>
      </c>
      <c r="I121" s="309"/>
      <c r="J121" s="314"/>
    </row>
    <row r="122" spans="1:10" ht="93.75" customHeight="1" thickBot="1" x14ac:dyDescent="0.3">
      <c r="A122" s="333"/>
      <c r="B122" s="279"/>
      <c r="C122" s="277"/>
      <c r="D122" s="335"/>
      <c r="E122" s="337"/>
      <c r="F122" s="279"/>
      <c r="G122" s="331"/>
      <c r="H122" s="312"/>
      <c r="I122" s="313"/>
      <c r="J122" s="314"/>
    </row>
    <row r="123" spans="1:10" ht="64.5" customHeight="1" thickBot="1" x14ac:dyDescent="0.3">
      <c r="A123" s="159" t="s">
        <v>83</v>
      </c>
      <c r="B123" s="28">
        <v>871</v>
      </c>
      <c r="C123" s="27" t="s">
        <v>159</v>
      </c>
      <c r="D123" s="27" t="s">
        <v>128</v>
      </c>
      <c r="E123" s="28" t="s">
        <v>176</v>
      </c>
      <c r="F123" s="28">
        <v>200</v>
      </c>
      <c r="G123" s="47">
        <v>0</v>
      </c>
      <c r="H123" s="294">
        <v>0</v>
      </c>
      <c r="I123" s="295"/>
      <c r="J123" s="60"/>
    </row>
    <row r="124" spans="1:10" ht="79.5" thickBot="1" x14ac:dyDescent="0.3">
      <c r="A124" s="7" t="s">
        <v>84</v>
      </c>
      <c r="B124" s="28">
        <v>871</v>
      </c>
      <c r="C124" s="27" t="s">
        <v>159</v>
      </c>
      <c r="D124" s="27" t="s">
        <v>128</v>
      </c>
      <c r="E124" s="28" t="s">
        <v>176</v>
      </c>
      <c r="F124" s="28">
        <v>240</v>
      </c>
      <c r="G124" s="47">
        <v>0</v>
      </c>
      <c r="H124" s="294">
        <v>0</v>
      </c>
      <c r="I124" s="295"/>
      <c r="J124" s="60"/>
    </row>
    <row r="125" spans="1:10" ht="102" customHeight="1" thickBot="1" x14ac:dyDescent="0.3">
      <c r="A125" s="159" t="s">
        <v>177</v>
      </c>
      <c r="B125" s="28">
        <v>871</v>
      </c>
      <c r="C125" s="27" t="s">
        <v>159</v>
      </c>
      <c r="D125" s="27" t="s">
        <v>128</v>
      </c>
      <c r="E125" s="28" t="s">
        <v>178</v>
      </c>
      <c r="F125" s="28"/>
      <c r="G125" s="47">
        <f>G126</f>
        <v>0</v>
      </c>
      <c r="H125" s="294">
        <f>H126</f>
        <v>0</v>
      </c>
      <c r="I125" s="295"/>
      <c r="J125" s="60"/>
    </row>
    <row r="126" spans="1:10" ht="64.5" customHeight="1" thickBot="1" x14ac:dyDescent="0.3">
      <c r="A126" s="159" t="s">
        <v>83</v>
      </c>
      <c r="B126" s="28">
        <v>871</v>
      </c>
      <c r="C126" s="27" t="s">
        <v>159</v>
      </c>
      <c r="D126" s="27" t="s">
        <v>128</v>
      </c>
      <c r="E126" s="28" t="s">
        <v>178</v>
      </c>
      <c r="F126" s="28">
        <v>200</v>
      </c>
      <c r="G126" s="47">
        <f>G127</f>
        <v>0</v>
      </c>
      <c r="H126" s="294">
        <f>H127</f>
        <v>0</v>
      </c>
      <c r="I126" s="295"/>
      <c r="J126" s="60"/>
    </row>
    <row r="127" spans="1:10" ht="79.5" thickBot="1" x14ac:dyDescent="0.3">
      <c r="A127" s="7" t="s">
        <v>84</v>
      </c>
      <c r="B127" s="28">
        <v>871</v>
      </c>
      <c r="C127" s="27" t="s">
        <v>159</v>
      </c>
      <c r="D127" s="27" t="s">
        <v>128</v>
      </c>
      <c r="E127" s="28" t="s">
        <v>178</v>
      </c>
      <c r="F127" s="28">
        <v>240</v>
      </c>
      <c r="G127" s="46">
        <v>0</v>
      </c>
      <c r="H127" s="286">
        <v>0</v>
      </c>
      <c r="I127" s="288"/>
      <c r="J127" s="60"/>
    </row>
    <row r="128" spans="1:10" ht="32.25" thickBot="1" x14ac:dyDescent="0.3">
      <c r="A128" s="18" t="s">
        <v>179</v>
      </c>
      <c r="B128" s="20">
        <v>871</v>
      </c>
      <c r="C128" s="19" t="s">
        <v>180</v>
      </c>
      <c r="D128" s="19"/>
      <c r="E128" s="20"/>
      <c r="F128" s="20"/>
      <c r="G128" s="215">
        <f t="shared" ref="G128:H130" si="8">G129</f>
        <v>8792382.4100000001</v>
      </c>
      <c r="H128" s="348">
        <f t="shared" si="8"/>
        <v>7933888.0899999999</v>
      </c>
      <c r="I128" s="349"/>
      <c r="J128" s="60"/>
    </row>
    <row r="129" spans="1:10" ht="16.5" thickBot="1" x14ac:dyDescent="0.3">
      <c r="A129" s="7" t="s">
        <v>181</v>
      </c>
      <c r="B129" s="28">
        <v>871</v>
      </c>
      <c r="C129" s="27" t="s">
        <v>180</v>
      </c>
      <c r="D129" s="27" t="s">
        <v>66</v>
      </c>
      <c r="E129" s="28"/>
      <c r="F129" s="28"/>
      <c r="G129" s="214">
        <f t="shared" si="8"/>
        <v>8792382.4100000001</v>
      </c>
      <c r="H129" s="350">
        <f t="shared" si="8"/>
        <v>7933888.0899999999</v>
      </c>
      <c r="I129" s="351"/>
      <c r="J129" s="60"/>
    </row>
    <row r="130" spans="1:10" ht="111" thickBot="1" x14ac:dyDescent="0.3">
      <c r="A130" s="159" t="s">
        <v>422</v>
      </c>
      <c r="B130" s="28">
        <v>871</v>
      </c>
      <c r="C130" s="27" t="s">
        <v>180</v>
      </c>
      <c r="D130" s="27" t="s">
        <v>66</v>
      </c>
      <c r="E130" s="28" t="s">
        <v>182</v>
      </c>
      <c r="F130" s="28"/>
      <c r="G130" s="214">
        <f t="shared" si="8"/>
        <v>8792382.4100000001</v>
      </c>
      <c r="H130" s="350">
        <f t="shared" si="8"/>
        <v>7933888.0899999999</v>
      </c>
      <c r="I130" s="351"/>
      <c r="J130" s="60"/>
    </row>
    <row r="131" spans="1:10" ht="34.5" customHeight="1" thickBot="1" x14ac:dyDescent="0.3">
      <c r="A131" s="159" t="s">
        <v>140</v>
      </c>
      <c r="B131" s="28">
        <v>871</v>
      </c>
      <c r="C131" s="27" t="s">
        <v>180</v>
      </c>
      <c r="D131" s="27" t="s">
        <v>66</v>
      </c>
      <c r="E131" s="28" t="s">
        <v>183</v>
      </c>
      <c r="F131" s="28"/>
      <c r="G131" s="214">
        <f>G132+G141</f>
        <v>8792382.4100000001</v>
      </c>
      <c r="H131" s="350">
        <f>H132+H141</f>
        <v>7933888.0899999999</v>
      </c>
      <c r="I131" s="351"/>
      <c r="J131" s="60"/>
    </row>
    <row r="132" spans="1:10" ht="126.75" thickBot="1" x14ac:dyDescent="0.3">
      <c r="A132" s="7" t="s">
        <v>184</v>
      </c>
      <c r="B132" s="28">
        <v>871</v>
      </c>
      <c r="C132" s="27" t="s">
        <v>180</v>
      </c>
      <c r="D132" s="27" t="s">
        <v>66</v>
      </c>
      <c r="E132" s="28" t="s">
        <v>185</v>
      </c>
      <c r="F132" s="28"/>
      <c r="G132" s="214">
        <f>G133+G138</f>
        <v>6824964.4200000009</v>
      </c>
      <c r="H132" s="350">
        <f>H133+H139</f>
        <v>5655725.2700000005</v>
      </c>
      <c r="I132" s="351"/>
      <c r="J132" s="60"/>
    </row>
    <row r="133" spans="1:10" ht="63.75" thickBot="1" x14ac:dyDescent="0.3">
      <c r="A133" s="159" t="s">
        <v>186</v>
      </c>
      <c r="B133" s="28">
        <v>871</v>
      </c>
      <c r="C133" s="27" t="s">
        <v>180</v>
      </c>
      <c r="D133" s="27" t="s">
        <v>66</v>
      </c>
      <c r="E133" s="28" t="s">
        <v>187</v>
      </c>
      <c r="F133" s="28"/>
      <c r="G133" s="214">
        <f>G134+G136</f>
        <v>6469495.1400000006</v>
      </c>
      <c r="H133" s="350">
        <f>H134+H136</f>
        <v>5274985.7600000007</v>
      </c>
      <c r="I133" s="351"/>
      <c r="J133" s="60"/>
    </row>
    <row r="134" spans="1:10" ht="189.75" thickBot="1" x14ac:dyDescent="0.3">
      <c r="A134" s="7" t="s">
        <v>75</v>
      </c>
      <c r="B134" s="28">
        <v>871</v>
      </c>
      <c r="C134" s="27" t="s">
        <v>180</v>
      </c>
      <c r="D134" s="27" t="s">
        <v>66</v>
      </c>
      <c r="E134" s="28" t="s">
        <v>188</v>
      </c>
      <c r="F134" s="28">
        <v>100</v>
      </c>
      <c r="G134" s="47">
        <f>G135</f>
        <v>4142998.58</v>
      </c>
      <c r="H134" s="294">
        <f>H135</f>
        <v>4437523.4800000004</v>
      </c>
      <c r="I134" s="295"/>
      <c r="J134" s="60"/>
    </row>
    <row r="135" spans="1:10" ht="48" thickBot="1" x14ac:dyDescent="0.3">
      <c r="A135" s="159" t="s">
        <v>189</v>
      </c>
      <c r="B135" s="28">
        <v>871</v>
      </c>
      <c r="C135" s="27" t="s">
        <v>180</v>
      </c>
      <c r="D135" s="27" t="s">
        <v>66</v>
      </c>
      <c r="E135" s="28" t="s">
        <v>188</v>
      </c>
      <c r="F135" s="28">
        <v>110</v>
      </c>
      <c r="G135" s="47">
        <v>4142998.58</v>
      </c>
      <c r="H135" s="294">
        <v>4437523.4800000004</v>
      </c>
      <c r="I135" s="295"/>
      <c r="J135" s="60"/>
    </row>
    <row r="136" spans="1:10" ht="79.5" thickBot="1" x14ac:dyDescent="0.3">
      <c r="A136" s="7" t="s">
        <v>83</v>
      </c>
      <c r="B136" s="28">
        <v>871</v>
      </c>
      <c r="C136" s="27" t="s">
        <v>180</v>
      </c>
      <c r="D136" s="27" t="s">
        <v>66</v>
      </c>
      <c r="E136" s="28" t="s">
        <v>188</v>
      </c>
      <c r="F136" s="28">
        <v>200</v>
      </c>
      <c r="G136" s="214">
        <f>G137</f>
        <v>2326496.56</v>
      </c>
      <c r="H136" s="350">
        <f>H137</f>
        <v>837462.28</v>
      </c>
      <c r="I136" s="351"/>
      <c r="J136" s="60"/>
    </row>
    <row r="137" spans="1:10" ht="79.5" thickBot="1" x14ac:dyDescent="0.3">
      <c r="A137" s="159" t="s">
        <v>84</v>
      </c>
      <c r="B137" s="28">
        <v>871</v>
      </c>
      <c r="C137" s="27" t="s">
        <v>180</v>
      </c>
      <c r="D137" s="27" t="s">
        <v>66</v>
      </c>
      <c r="E137" s="28" t="s">
        <v>188</v>
      </c>
      <c r="F137" s="28">
        <v>240</v>
      </c>
      <c r="G137" s="214">
        <f>3000000-562848.71-110654.73</f>
        <v>2326496.56</v>
      </c>
      <c r="H137" s="350">
        <f>2000000-1162537.72</f>
        <v>837462.28</v>
      </c>
      <c r="I137" s="351"/>
      <c r="J137" s="60"/>
    </row>
    <row r="138" spans="1:10" ht="126.75" thickBot="1" x14ac:dyDescent="0.3">
      <c r="A138" s="7" t="s">
        <v>190</v>
      </c>
      <c r="B138" s="28">
        <v>871</v>
      </c>
      <c r="C138" s="27" t="s">
        <v>180</v>
      </c>
      <c r="D138" s="27" t="s">
        <v>66</v>
      </c>
      <c r="E138" s="28" t="s">
        <v>191</v>
      </c>
      <c r="F138" s="28"/>
      <c r="G138" s="47">
        <f>G139</f>
        <v>355469.28</v>
      </c>
      <c r="H138" s="294">
        <f>H139</f>
        <v>380739.51</v>
      </c>
      <c r="I138" s="295"/>
      <c r="J138" s="60"/>
    </row>
    <row r="139" spans="1:10" ht="189.75" thickBot="1" x14ac:dyDescent="0.3">
      <c r="A139" s="159" t="s">
        <v>75</v>
      </c>
      <c r="B139" s="28">
        <v>871</v>
      </c>
      <c r="C139" s="27" t="s">
        <v>180</v>
      </c>
      <c r="D139" s="27" t="s">
        <v>66</v>
      </c>
      <c r="E139" s="28" t="s">
        <v>192</v>
      </c>
      <c r="F139" s="28">
        <v>100</v>
      </c>
      <c r="G139" s="47">
        <f>G140</f>
        <v>355469.28</v>
      </c>
      <c r="H139" s="294">
        <f>H140</f>
        <v>380739.51</v>
      </c>
      <c r="I139" s="295"/>
      <c r="J139" s="60"/>
    </row>
    <row r="140" spans="1:10" ht="48" thickBot="1" x14ac:dyDescent="0.3">
      <c r="A140" s="7" t="s">
        <v>189</v>
      </c>
      <c r="B140" s="28">
        <v>871</v>
      </c>
      <c r="C140" s="27" t="s">
        <v>180</v>
      </c>
      <c r="D140" s="27" t="s">
        <v>66</v>
      </c>
      <c r="E140" s="28" t="s">
        <v>192</v>
      </c>
      <c r="F140" s="28">
        <v>110</v>
      </c>
      <c r="G140" s="47">
        <v>355469.28</v>
      </c>
      <c r="H140" s="294">
        <v>380739.51</v>
      </c>
      <c r="I140" s="295"/>
      <c r="J140" s="60"/>
    </row>
    <row r="141" spans="1:10" ht="129" customHeight="1" thickBot="1" x14ac:dyDescent="0.3">
      <c r="A141" s="159" t="s">
        <v>193</v>
      </c>
      <c r="B141" s="28">
        <v>871</v>
      </c>
      <c r="C141" s="27" t="s">
        <v>180</v>
      </c>
      <c r="D141" s="27" t="s">
        <v>66</v>
      </c>
      <c r="E141" s="28" t="s">
        <v>194</v>
      </c>
      <c r="F141" s="28"/>
      <c r="G141" s="47">
        <f>G142+G147+G151</f>
        <v>1967417.9900000002</v>
      </c>
      <c r="H141" s="294">
        <f>H142+H147+H151</f>
        <v>2278162.8199999998</v>
      </c>
      <c r="I141" s="295"/>
      <c r="J141" s="60"/>
    </row>
    <row r="142" spans="1:10" ht="63.75" thickBot="1" x14ac:dyDescent="0.3">
      <c r="A142" s="7" t="s">
        <v>217</v>
      </c>
      <c r="B142" s="28">
        <v>871</v>
      </c>
      <c r="C142" s="27" t="s">
        <v>180</v>
      </c>
      <c r="D142" s="27" t="s">
        <v>66</v>
      </c>
      <c r="E142" s="28" t="s">
        <v>196</v>
      </c>
      <c r="F142" s="28"/>
      <c r="G142" s="47">
        <f>G143+G145</f>
        <v>1826020.12</v>
      </c>
      <c r="H142" s="294">
        <f>H143+H145</f>
        <v>2127395.58</v>
      </c>
      <c r="I142" s="295"/>
      <c r="J142" s="60"/>
    </row>
    <row r="143" spans="1:10" ht="189.75" thickBot="1" x14ac:dyDescent="0.3">
      <c r="A143" s="159" t="s">
        <v>75</v>
      </c>
      <c r="B143" s="28">
        <v>871</v>
      </c>
      <c r="C143" s="27" t="s">
        <v>180</v>
      </c>
      <c r="D143" s="27" t="s">
        <v>66</v>
      </c>
      <c r="E143" s="28" t="s">
        <v>196</v>
      </c>
      <c r="F143" s="28">
        <v>100</v>
      </c>
      <c r="G143" s="47">
        <f>G144</f>
        <v>1426020.12</v>
      </c>
      <c r="H143" s="294">
        <f>H144</f>
        <v>1527395.58</v>
      </c>
      <c r="I143" s="295"/>
      <c r="J143" s="60"/>
    </row>
    <row r="144" spans="1:10" ht="48" thickBot="1" x14ac:dyDescent="0.3">
      <c r="A144" s="7" t="s">
        <v>189</v>
      </c>
      <c r="B144" s="28">
        <v>871</v>
      </c>
      <c r="C144" s="27" t="s">
        <v>180</v>
      </c>
      <c r="D144" s="27" t="s">
        <v>66</v>
      </c>
      <c r="E144" s="28" t="s">
        <v>196</v>
      </c>
      <c r="F144" s="28">
        <v>110</v>
      </c>
      <c r="G144" s="47">
        <v>1426020.12</v>
      </c>
      <c r="H144" s="294">
        <v>1527395.58</v>
      </c>
      <c r="I144" s="295"/>
      <c r="J144" s="60"/>
    </row>
    <row r="145" spans="1:10" ht="64.5" customHeight="1" thickBot="1" x14ac:dyDescent="0.3">
      <c r="A145" s="159" t="s">
        <v>83</v>
      </c>
      <c r="B145" s="28">
        <v>871</v>
      </c>
      <c r="C145" s="27" t="s">
        <v>180</v>
      </c>
      <c r="D145" s="27" t="s">
        <v>66</v>
      </c>
      <c r="E145" s="28" t="s">
        <v>196</v>
      </c>
      <c r="F145" s="28">
        <v>200</v>
      </c>
      <c r="G145" s="47">
        <f>G146</f>
        <v>400000</v>
      </c>
      <c r="H145" s="294">
        <f>H146</f>
        <v>600000</v>
      </c>
      <c r="I145" s="295"/>
      <c r="J145" s="60"/>
    </row>
    <row r="146" spans="1:10" ht="79.5" thickBot="1" x14ac:dyDescent="0.3">
      <c r="A146" s="7" t="s">
        <v>84</v>
      </c>
      <c r="B146" s="28">
        <v>871</v>
      </c>
      <c r="C146" s="27" t="s">
        <v>180</v>
      </c>
      <c r="D146" s="27" t="s">
        <v>66</v>
      </c>
      <c r="E146" s="28" t="s">
        <v>196</v>
      </c>
      <c r="F146" s="28">
        <v>240</v>
      </c>
      <c r="G146" s="47">
        <v>400000</v>
      </c>
      <c r="H146" s="294">
        <v>600000</v>
      </c>
      <c r="I146" s="295"/>
      <c r="J146" s="60"/>
    </row>
    <row r="147" spans="1:10" ht="31.5" x14ac:dyDescent="0.25">
      <c r="A147" s="156" t="s">
        <v>218</v>
      </c>
      <c r="B147" s="302">
        <v>871</v>
      </c>
      <c r="C147" s="299" t="s">
        <v>180</v>
      </c>
      <c r="D147" s="299" t="s">
        <v>66</v>
      </c>
      <c r="E147" s="302" t="s">
        <v>198</v>
      </c>
      <c r="F147" s="302"/>
      <c r="G147" s="305">
        <f>G149</f>
        <v>13793.52</v>
      </c>
      <c r="H147" s="308">
        <f>H149</f>
        <v>14091.51</v>
      </c>
      <c r="I147" s="309"/>
      <c r="J147" s="314"/>
    </row>
    <row r="148" spans="1:10" ht="189.75" thickBot="1" x14ac:dyDescent="0.3">
      <c r="A148" s="32" t="s">
        <v>219</v>
      </c>
      <c r="B148" s="279"/>
      <c r="C148" s="277"/>
      <c r="D148" s="277"/>
      <c r="E148" s="279"/>
      <c r="F148" s="279"/>
      <c r="G148" s="331"/>
      <c r="H148" s="312"/>
      <c r="I148" s="313"/>
      <c r="J148" s="314"/>
    </row>
    <row r="149" spans="1:10" ht="48" thickBot="1" x14ac:dyDescent="0.3">
      <c r="A149" s="159" t="s">
        <v>123</v>
      </c>
      <c r="B149" s="28">
        <v>871</v>
      </c>
      <c r="C149" s="27" t="s">
        <v>180</v>
      </c>
      <c r="D149" s="27" t="s">
        <v>66</v>
      </c>
      <c r="E149" s="28" t="s">
        <v>198</v>
      </c>
      <c r="F149" s="28">
        <v>300</v>
      </c>
      <c r="G149" s="47">
        <f>G150</f>
        <v>13793.52</v>
      </c>
      <c r="H149" s="294">
        <f>H150</f>
        <v>14091.51</v>
      </c>
      <c r="I149" s="295"/>
      <c r="J149" s="60"/>
    </row>
    <row r="150" spans="1:10" ht="79.5" thickBot="1" x14ac:dyDescent="0.3">
      <c r="A150" s="7" t="s">
        <v>199</v>
      </c>
      <c r="B150" s="28">
        <v>871</v>
      </c>
      <c r="C150" s="27" t="s">
        <v>180</v>
      </c>
      <c r="D150" s="27" t="s">
        <v>66</v>
      </c>
      <c r="E150" s="28" t="s">
        <v>198</v>
      </c>
      <c r="F150" s="28">
        <v>320</v>
      </c>
      <c r="G150" s="47">
        <v>13793.52</v>
      </c>
      <c r="H150" s="294">
        <v>14091.51</v>
      </c>
      <c r="I150" s="295"/>
      <c r="J150" s="60"/>
    </row>
    <row r="151" spans="1:10" ht="132" customHeight="1" thickBot="1" x14ac:dyDescent="0.3">
      <c r="A151" s="39" t="s">
        <v>190</v>
      </c>
      <c r="B151" s="34">
        <v>871</v>
      </c>
      <c r="C151" s="166" t="s">
        <v>180</v>
      </c>
      <c r="D151" s="166" t="s">
        <v>66</v>
      </c>
      <c r="E151" s="34" t="s">
        <v>200</v>
      </c>
      <c r="F151" s="34"/>
      <c r="G151" s="51">
        <f>G152</f>
        <v>127604.35</v>
      </c>
      <c r="H151" s="294">
        <f>H152</f>
        <v>136675.73000000001</v>
      </c>
      <c r="I151" s="295"/>
      <c r="J151" s="60"/>
    </row>
    <row r="152" spans="1:10" ht="205.5" thickBot="1" x14ac:dyDescent="0.3">
      <c r="A152" s="35" t="s">
        <v>221</v>
      </c>
      <c r="B152" s="157">
        <v>871</v>
      </c>
      <c r="C152" s="153" t="s">
        <v>180</v>
      </c>
      <c r="D152" s="153" t="s">
        <v>66</v>
      </c>
      <c r="E152" s="154" t="s">
        <v>200</v>
      </c>
      <c r="F152" s="154">
        <v>100</v>
      </c>
      <c r="G152" s="54">
        <f>G153</f>
        <v>127604.35</v>
      </c>
      <c r="H152" s="308">
        <f>H153</f>
        <v>136675.73000000001</v>
      </c>
      <c r="I152" s="309"/>
      <c r="J152" s="155"/>
    </row>
    <row r="153" spans="1:10" ht="48" thickBot="1" x14ac:dyDescent="0.3">
      <c r="A153" s="55" t="s">
        <v>189</v>
      </c>
      <c r="B153" s="57">
        <v>871</v>
      </c>
      <c r="C153" s="56" t="s">
        <v>180</v>
      </c>
      <c r="D153" s="56" t="s">
        <v>66</v>
      </c>
      <c r="E153" s="57" t="s">
        <v>200</v>
      </c>
      <c r="F153" s="57">
        <v>110</v>
      </c>
      <c r="G153" s="158">
        <v>127604.35</v>
      </c>
      <c r="H153" s="340">
        <v>136675.73000000001</v>
      </c>
      <c r="I153" s="295"/>
      <c r="J153" s="60"/>
    </row>
    <row r="154" spans="1:10" ht="16.5" thickBot="1" x14ac:dyDescent="0.3">
      <c r="A154" s="31" t="s">
        <v>201</v>
      </c>
      <c r="B154" s="20">
        <v>871</v>
      </c>
      <c r="C154" s="19">
        <v>10</v>
      </c>
      <c r="D154" s="19"/>
      <c r="E154" s="20"/>
      <c r="F154" s="20"/>
      <c r="G154" s="215">
        <f t="shared" ref="G154:H159" si="9">G155</f>
        <v>198000</v>
      </c>
      <c r="H154" s="348">
        <f t="shared" si="9"/>
        <v>198000</v>
      </c>
      <c r="I154" s="349"/>
      <c r="J154" s="60"/>
    </row>
    <row r="155" spans="1:10" ht="32.25" thickBot="1" x14ac:dyDescent="0.3">
      <c r="A155" s="159" t="s">
        <v>202</v>
      </c>
      <c r="B155" s="28">
        <v>871</v>
      </c>
      <c r="C155" s="27">
        <v>10</v>
      </c>
      <c r="D155" s="27" t="s">
        <v>66</v>
      </c>
      <c r="E155" s="28"/>
      <c r="F155" s="28"/>
      <c r="G155" s="46">
        <f t="shared" si="9"/>
        <v>198000</v>
      </c>
      <c r="H155" s="286">
        <f t="shared" si="9"/>
        <v>198000</v>
      </c>
      <c r="I155" s="288"/>
      <c r="J155" s="60"/>
    </row>
    <row r="156" spans="1:10" ht="32.25" thickBot="1" x14ac:dyDescent="0.3">
      <c r="A156" s="7" t="s">
        <v>85</v>
      </c>
      <c r="B156" s="28">
        <v>871</v>
      </c>
      <c r="C156" s="27">
        <v>10</v>
      </c>
      <c r="D156" s="27" t="s">
        <v>66</v>
      </c>
      <c r="E156" s="28" t="s">
        <v>86</v>
      </c>
      <c r="F156" s="28"/>
      <c r="G156" s="47">
        <f t="shared" si="9"/>
        <v>198000</v>
      </c>
      <c r="H156" s="294">
        <f t="shared" si="9"/>
        <v>198000</v>
      </c>
      <c r="I156" s="295"/>
      <c r="J156" s="60"/>
    </row>
    <row r="157" spans="1:10" ht="63.75" thickBot="1" x14ac:dyDescent="0.3">
      <c r="A157" s="159" t="s">
        <v>164</v>
      </c>
      <c r="B157" s="28">
        <v>871</v>
      </c>
      <c r="C157" s="27">
        <v>10</v>
      </c>
      <c r="D157" s="27" t="s">
        <v>66</v>
      </c>
      <c r="E157" s="28" t="s">
        <v>103</v>
      </c>
      <c r="F157" s="28"/>
      <c r="G157" s="47">
        <f t="shared" si="9"/>
        <v>198000</v>
      </c>
      <c r="H157" s="294">
        <f t="shared" si="9"/>
        <v>198000</v>
      </c>
      <c r="I157" s="295"/>
      <c r="J157" s="60"/>
    </row>
    <row r="158" spans="1:10" ht="63.75" thickBot="1" x14ac:dyDescent="0.3">
      <c r="A158" s="7" t="s">
        <v>203</v>
      </c>
      <c r="B158" s="28">
        <v>871</v>
      </c>
      <c r="C158" s="27">
        <v>10</v>
      </c>
      <c r="D158" s="27" t="s">
        <v>66</v>
      </c>
      <c r="E158" s="28" t="s">
        <v>204</v>
      </c>
      <c r="F158" s="28"/>
      <c r="G158" s="47">
        <f t="shared" si="9"/>
        <v>198000</v>
      </c>
      <c r="H158" s="294">
        <f t="shared" si="9"/>
        <v>198000</v>
      </c>
      <c r="I158" s="295"/>
      <c r="J158" s="60"/>
    </row>
    <row r="159" spans="1:10" ht="48" thickBot="1" x14ac:dyDescent="0.3">
      <c r="A159" s="159" t="s">
        <v>123</v>
      </c>
      <c r="B159" s="28">
        <v>871</v>
      </c>
      <c r="C159" s="27">
        <v>10</v>
      </c>
      <c r="D159" s="27" t="s">
        <v>66</v>
      </c>
      <c r="E159" s="28" t="s">
        <v>204</v>
      </c>
      <c r="F159" s="28">
        <v>300</v>
      </c>
      <c r="G159" s="47">
        <f t="shared" si="9"/>
        <v>198000</v>
      </c>
      <c r="H159" s="294">
        <f t="shared" si="9"/>
        <v>198000</v>
      </c>
      <c r="I159" s="295"/>
      <c r="J159" s="60"/>
    </row>
    <row r="160" spans="1:10" ht="63.75" thickBot="1" x14ac:dyDescent="0.3">
      <c r="A160" s="7" t="s">
        <v>205</v>
      </c>
      <c r="B160" s="28">
        <v>871</v>
      </c>
      <c r="C160" s="27">
        <v>10</v>
      </c>
      <c r="D160" s="27" t="s">
        <v>66</v>
      </c>
      <c r="E160" s="28" t="s">
        <v>204</v>
      </c>
      <c r="F160" s="28">
        <v>310</v>
      </c>
      <c r="G160" s="47">
        <v>198000</v>
      </c>
      <c r="H160" s="294">
        <v>198000</v>
      </c>
      <c r="I160" s="295"/>
      <c r="J160" s="60"/>
    </row>
    <row r="161" spans="1:10" ht="16.5" thickBot="1" x14ac:dyDescent="0.3">
      <c r="A161" s="31" t="s">
        <v>206</v>
      </c>
      <c r="B161" s="20"/>
      <c r="C161" s="20"/>
      <c r="D161" s="20"/>
      <c r="E161" s="20"/>
      <c r="F161" s="20"/>
      <c r="G161" s="224">
        <f>G14+G69+G78+G85+G101+G128+G154</f>
        <v>27832015.640000001</v>
      </c>
      <c r="H161" s="338">
        <f>H14+H69+H78+H85+H101+H128+H154</f>
        <v>28024325.77</v>
      </c>
      <c r="I161" s="339"/>
      <c r="J161" s="60"/>
    </row>
  </sheetData>
  <mergeCells count="184">
    <mergeCell ref="H16:I16"/>
    <mergeCell ref="H17:I17"/>
    <mergeCell ref="H18:I18"/>
    <mergeCell ref="H19:I19"/>
    <mergeCell ref="H20:I20"/>
    <mergeCell ref="H21:I21"/>
    <mergeCell ref="C2:J7"/>
    <mergeCell ref="A9:J11"/>
    <mergeCell ref="H12:I12"/>
    <mergeCell ref="H13:I13"/>
    <mergeCell ref="H14:I14"/>
    <mergeCell ref="H15:I15"/>
    <mergeCell ref="H22:I22"/>
    <mergeCell ref="H23:I23"/>
    <mergeCell ref="H24:I24"/>
    <mergeCell ref="H25:I25"/>
    <mergeCell ref="A26:A28"/>
    <mergeCell ref="C26:C28"/>
    <mergeCell ref="D26:D28"/>
    <mergeCell ref="E26:E28"/>
    <mergeCell ref="F26:F28"/>
    <mergeCell ref="G26:G28"/>
    <mergeCell ref="H32:I32"/>
    <mergeCell ref="H33:I33"/>
    <mergeCell ref="H34:I34"/>
    <mergeCell ref="H35:I35"/>
    <mergeCell ref="H36:I36"/>
    <mergeCell ref="H37:I37"/>
    <mergeCell ref="H26:I28"/>
    <mergeCell ref="J26:J28"/>
    <mergeCell ref="A29:A31"/>
    <mergeCell ref="C29:C31"/>
    <mergeCell ref="D29:D31"/>
    <mergeCell ref="E29:E31"/>
    <mergeCell ref="F29:F31"/>
    <mergeCell ref="G29:G31"/>
    <mergeCell ref="H29:I31"/>
    <mergeCell ref="J29:J31"/>
    <mergeCell ref="H44:I44"/>
    <mergeCell ref="H45:I45"/>
    <mergeCell ref="H46:I46"/>
    <mergeCell ref="H47:I47"/>
    <mergeCell ref="H48:I48"/>
    <mergeCell ref="H49:I49"/>
    <mergeCell ref="H38:I38"/>
    <mergeCell ref="H39:I39"/>
    <mergeCell ref="H40:I40"/>
    <mergeCell ref="H41:I41"/>
    <mergeCell ref="H42:I42"/>
    <mergeCell ref="H43:I43"/>
    <mergeCell ref="H56:I56"/>
    <mergeCell ref="H57:I57"/>
    <mergeCell ref="H58:I58"/>
    <mergeCell ref="H59:I59"/>
    <mergeCell ref="H60:I60"/>
    <mergeCell ref="H61:I61"/>
    <mergeCell ref="H50:I50"/>
    <mergeCell ref="H51:I51"/>
    <mergeCell ref="H52:I52"/>
    <mergeCell ref="H53:I53"/>
    <mergeCell ref="H54:I54"/>
    <mergeCell ref="H55:I55"/>
    <mergeCell ref="H68:I68"/>
    <mergeCell ref="H69:I69"/>
    <mergeCell ref="H70:I70"/>
    <mergeCell ref="H71:I71"/>
    <mergeCell ref="H72:I72"/>
    <mergeCell ref="H73:I73"/>
    <mergeCell ref="H62:I62"/>
    <mergeCell ref="H63:I63"/>
    <mergeCell ref="H64:I64"/>
    <mergeCell ref="H65:I65"/>
    <mergeCell ref="H66:I66"/>
    <mergeCell ref="H67:I67"/>
    <mergeCell ref="H80:I80"/>
    <mergeCell ref="H81:I81"/>
    <mergeCell ref="H82:I82"/>
    <mergeCell ref="H83:I83"/>
    <mergeCell ref="H84:I84"/>
    <mergeCell ref="H85:I85"/>
    <mergeCell ref="H74:I74"/>
    <mergeCell ref="H75:I75"/>
    <mergeCell ref="H76:I76"/>
    <mergeCell ref="H77:I77"/>
    <mergeCell ref="H78:I78"/>
    <mergeCell ref="H79:I79"/>
    <mergeCell ref="H92:I92"/>
    <mergeCell ref="H93:I93"/>
    <mergeCell ref="H94:I94"/>
    <mergeCell ref="H95:I95"/>
    <mergeCell ref="H96:I96"/>
    <mergeCell ref="H97:I97"/>
    <mergeCell ref="H86:I86"/>
    <mergeCell ref="H87:I87"/>
    <mergeCell ref="H88:I88"/>
    <mergeCell ref="H89:I89"/>
    <mergeCell ref="H90:I90"/>
    <mergeCell ref="H91:I91"/>
    <mergeCell ref="H104:I104"/>
    <mergeCell ref="H105:I105"/>
    <mergeCell ref="H106:I106"/>
    <mergeCell ref="H107:I107"/>
    <mergeCell ref="H108:I108"/>
    <mergeCell ref="H109:I109"/>
    <mergeCell ref="H98:I98"/>
    <mergeCell ref="H99:I99"/>
    <mergeCell ref="H100:I100"/>
    <mergeCell ref="H101:I101"/>
    <mergeCell ref="H102:I102"/>
    <mergeCell ref="H103:I103"/>
    <mergeCell ref="J115:J116"/>
    <mergeCell ref="H117:I117"/>
    <mergeCell ref="H118:I118"/>
    <mergeCell ref="H119:I119"/>
    <mergeCell ref="H110:I110"/>
    <mergeCell ref="H111:I111"/>
    <mergeCell ref="H112:I112"/>
    <mergeCell ref="H113:I113"/>
    <mergeCell ref="H114:I114"/>
    <mergeCell ref="H120:I120"/>
    <mergeCell ref="A121:A122"/>
    <mergeCell ref="C121:C122"/>
    <mergeCell ref="D121:D122"/>
    <mergeCell ref="E121:E122"/>
    <mergeCell ref="F121:F122"/>
    <mergeCell ref="G121:G122"/>
    <mergeCell ref="H121:I122"/>
    <mergeCell ref="G115:G116"/>
    <mergeCell ref="H115:I116"/>
    <mergeCell ref="A115:A116"/>
    <mergeCell ref="C115:C116"/>
    <mergeCell ref="D115:D116"/>
    <mergeCell ref="E115:E116"/>
    <mergeCell ref="F115:F116"/>
    <mergeCell ref="H139:I139"/>
    <mergeCell ref="H128:I128"/>
    <mergeCell ref="H129:I129"/>
    <mergeCell ref="H130:I130"/>
    <mergeCell ref="H131:I131"/>
    <mergeCell ref="H132:I132"/>
    <mergeCell ref="H133:I133"/>
    <mergeCell ref="J121:J122"/>
    <mergeCell ref="H123:I123"/>
    <mergeCell ref="H124:I124"/>
    <mergeCell ref="H125:I125"/>
    <mergeCell ref="H126:I126"/>
    <mergeCell ref="H127:I127"/>
    <mergeCell ref="J147:J148"/>
    <mergeCell ref="H149:I149"/>
    <mergeCell ref="H150:I150"/>
    <mergeCell ref="H151:I151"/>
    <mergeCell ref="H152:I152"/>
    <mergeCell ref="H153:I153"/>
    <mergeCell ref="H146:I146"/>
    <mergeCell ref="C147:C148"/>
    <mergeCell ref="D147:D148"/>
    <mergeCell ref="E147:E148"/>
    <mergeCell ref="F147:F148"/>
    <mergeCell ref="G147:G148"/>
    <mergeCell ref="H147:I148"/>
    <mergeCell ref="H160:I160"/>
    <mergeCell ref="H161:I161"/>
    <mergeCell ref="B26:B28"/>
    <mergeCell ref="B29:B31"/>
    <mergeCell ref="B115:B116"/>
    <mergeCell ref="B121:B122"/>
    <mergeCell ref="B147:B148"/>
    <mergeCell ref="H154:I154"/>
    <mergeCell ref="H155:I155"/>
    <mergeCell ref="H156:I156"/>
    <mergeCell ref="H157:I157"/>
    <mergeCell ref="H158:I158"/>
    <mergeCell ref="H159:I159"/>
    <mergeCell ref="H140:I140"/>
    <mergeCell ref="H141:I141"/>
    <mergeCell ref="H142:I142"/>
    <mergeCell ref="H143:I143"/>
    <mergeCell ref="H144:I144"/>
    <mergeCell ref="H145:I145"/>
    <mergeCell ref="H134:I134"/>
    <mergeCell ref="H135:I135"/>
    <mergeCell ref="H136:I136"/>
    <mergeCell ref="H137:I137"/>
    <mergeCell ref="H138:I138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workbookViewId="0">
      <selection activeCell="B2" sqref="B2:D7"/>
    </sheetView>
  </sheetViews>
  <sheetFormatPr defaultRowHeight="15" x14ac:dyDescent="0.25"/>
  <cols>
    <col min="1" max="1" width="29.85546875" customWidth="1"/>
    <col min="2" max="2" width="17.7109375" customWidth="1"/>
    <col min="3" max="3" width="19.42578125" customWidth="1"/>
    <col min="4" max="4" width="20" customWidth="1"/>
  </cols>
  <sheetData>
    <row r="2" spans="1:5" s="59" customFormat="1" ht="22.5" customHeight="1" x14ac:dyDescent="0.25">
      <c r="B2" s="263" t="s">
        <v>434</v>
      </c>
      <c r="C2" s="264"/>
      <c r="D2" s="264"/>
    </row>
    <row r="3" spans="1:5" s="59" customFormat="1" x14ac:dyDescent="0.25">
      <c r="B3" s="264"/>
      <c r="C3" s="264"/>
      <c r="D3" s="264"/>
    </row>
    <row r="4" spans="1:5" s="59" customFormat="1" x14ac:dyDescent="0.25">
      <c r="B4" s="264"/>
      <c r="C4" s="264"/>
      <c r="D4" s="264"/>
    </row>
    <row r="5" spans="1:5" s="59" customFormat="1" x14ac:dyDescent="0.25">
      <c r="B5" s="264"/>
      <c r="C5" s="264"/>
      <c r="D5" s="264"/>
    </row>
    <row r="6" spans="1:5" s="59" customFormat="1" x14ac:dyDescent="0.25">
      <c r="B6" s="264"/>
      <c r="C6" s="264"/>
      <c r="D6" s="264"/>
    </row>
    <row r="7" spans="1:5" s="59" customFormat="1" x14ac:dyDescent="0.25">
      <c r="B7" s="264"/>
      <c r="C7" s="264"/>
      <c r="D7" s="264"/>
    </row>
    <row r="8" spans="1:5" ht="42" customHeight="1" x14ac:dyDescent="0.25">
      <c r="A8" s="269" t="s">
        <v>223</v>
      </c>
      <c r="B8" s="269"/>
      <c r="C8" s="269"/>
      <c r="D8" s="269"/>
      <c r="E8" s="42"/>
    </row>
    <row r="9" spans="1:5" ht="10.5" customHeight="1" x14ac:dyDescent="0.25">
      <c r="A9" s="269"/>
      <c r="B9" s="269"/>
      <c r="C9" s="269"/>
      <c r="D9" s="269"/>
      <c r="E9" s="42"/>
    </row>
    <row r="10" spans="1:5" ht="6.75" customHeight="1" x14ac:dyDescent="0.25">
      <c r="A10" s="269"/>
      <c r="B10" s="269"/>
      <c r="C10" s="269"/>
      <c r="D10" s="269"/>
      <c r="E10" s="42"/>
    </row>
    <row r="11" spans="1:5" ht="15.75" thickBot="1" x14ac:dyDescent="0.3">
      <c r="A11" s="352" t="s">
        <v>222</v>
      </c>
      <c r="B11" s="352"/>
      <c r="C11" s="352"/>
      <c r="D11" s="352"/>
      <c r="E11" s="42"/>
    </row>
    <row r="12" spans="1:5" ht="15.75" thickBot="1" x14ac:dyDescent="0.3">
      <c r="A12" s="61" t="s">
        <v>60</v>
      </c>
      <c r="B12" s="62" t="s">
        <v>2</v>
      </c>
      <c r="C12" s="63" t="s">
        <v>3</v>
      </c>
      <c r="D12" s="64" t="s">
        <v>324</v>
      </c>
      <c r="E12" s="42"/>
    </row>
    <row r="13" spans="1:5" ht="64.5" thickBot="1" x14ac:dyDescent="0.3">
      <c r="A13" s="68" t="s">
        <v>224</v>
      </c>
      <c r="B13" s="170">
        <v>70344</v>
      </c>
      <c r="C13" s="171">
        <v>70344</v>
      </c>
      <c r="D13" s="173">
        <v>0</v>
      </c>
      <c r="E13" s="42"/>
    </row>
    <row r="14" spans="1:5" ht="26.25" thickBot="1" x14ac:dyDescent="0.3">
      <c r="A14" s="65" t="s">
        <v>93</v>
      </c>
      <c r="B14" s="170">
        <v>70344</v>
      </c>
      <c r="C14" s="172">
        <v>70344</v>
      </c>
      <c r="D14" s="174">
        <v>0</v>
      </c>
      <c r="E14" s="42"/>
    </row>
    <row r="15" spans="1:5" ht="77.25" thickBot="1" x14ac:dyDescent="0.3">
      <c r="A15" s="68" t="s">
        <v>225</v>
      </c>
      <c r="B15" s="170">
        <v>133469</v>
      </c>
      <c r="C15" s="171">
        <v>133469</v>
      </c>
      <c r="D15" s="173">
        <v>0</v>
      </c>
      <c r="E15" s="42"/>
    </row>
    <row r="16" spans="1:5" ht="39" thickBot="1" x14ac:dyDescent="0.3">
      <c r="A16" s="65" t="s">
        <v>226</v>
      </c>
      <c r="B16" s="170">
        <v>115773</v>
      </c>
      <c r="C16" s="171">
        <v>115773</v>
      </c>
      <c r="D16" s="173">
        <v>0</v>
      </c>
      <c r="E16" s="42"/>
    </row>
    <row r="17" spans="1:5" ht="64.5" thickBot="1" x14ac:dyDescent="0.3">
      <c r="A17" s="68" t="s">
        <v>227</v>
      </c>
      <c r="B17" s="170">
        <v>72951</v>
      </c>
      <c r="C17" s="171">
        <v>72951</v>
      </c>
      <c r="D17" s="173">
        <v>72951</v>
      </c>
      <c r="E17" s="42"/>
    </row>
    <row r="18" spans="1:5" ht="15.75" thickBot="1" x14ac:dyDescent="0.3">
      <c r="A18" s="65" t="s">
        <v>228</v>
      </c>
      <c r="B18" s="170">
        <v>45305.97</v>
      </c>
      <c r="C18" s="171">
        <v>0</v>
      </c>
      <c r="D18" s="173">
        <v>0</v>
      </c>
      <c r="E18" s="42"/>
    </row>
    <row r="19" spans="1:5" ht="39" thickBot="1" x14ac:dyDescent="0.3">
      <c r="A19" s="169" t="s">
        <v>95</v>
      </c>
      <c r="B19" s="170">
        <v>70344</v>
      </c>
      <c r="C19" s="171">
        <v>70344</v>
      </c>
      <c r="D19" s="173">
        <v>0</v>
      </c>
      <c r="E19" s="42"/>
    </row>
    <row r="20" spans="1:5" s="59" customFormat="1" ht="52.5" customHeight="1" thickBot="1" x14ac:dyDescent="0.3">
      <c r="A20" s="169" t="s">
        <v>345</v>
      </c>
      <c r="B20" s="170">
        <v>137366</v>
      </c>
      <c r="C20" s="176">
        <v>137366</v>
      </c>
      <c r="D20" s="173">
        <v>0</v>
      </c>
      <c r="E20" s="60"/>
    </row>
    <row r="21" spans="1:5" ht="15.75" thickBot="1" x14ac:dyDescent="0.3">
      <c r="A21" s="66" t="s">
        <v>206</v>
      </c>
      <c r="B21" s="175">
        <f>SUM(B13:B20)</f>
        <v>715896.97</v>
      </c>
      <c r="C21" s="175">
        <f>SUM(C13:C20)</f>
        <v>670591</v>
      </c>
      <c r="D21" s="175">
        <f>SUM(D13:D20)</f>
        <v>72951</v>
      </c>
      <c r="E21" s="42"/>
    </row>
    <row r="22" spans="1:5" ht="15.75" x14ac:dyDescent="0.25">
      <c r="A22" s="58"/>
    </row>
    <row r="23" spans="1:5" ht="15.75" x14ac:dyDescent="0.25">
      <c r="A23" s="58"/>
    </row>
    <row r="24" spans="1:5" ht="15.75" x14ac:dyDescent="0.25">
      <c r="A24" s="58"/>
    </row>
    <row r="25" spans="1:5" ht="15.75" x14ac:dyDescent="0.25">
      <c r="A25" s="58"/>
    </row>
    <row r="26" spans="1:5" ht="15.75" x14ac:dyDescent="0.25">
      <c r="A26" s="58"/>
    </row>
    <row r="27" spans="1:5" ht="15.75" x14ac:dyDescent="0.25">
      <c r="A27" s="58"/>
    </row>
    <row r="28" spans="1:5" ht="15.75" x14ac:dyDescent="0.25">
      <c r="A28" s="58"/>
    </row>
    <row r="29" spans="1:5" ht="15.75" x14ac:dyDescent="0.25">
      <c r="A29" s="58"/>
    </row>
    <row r="30" spans="1:5" ht="15.75" x14ac:dyDescent="0.25">
      <c r="A30" s="58"/>
    </row>
    <row r="31" spans="1:5" ht="15.75" x14ac:dyDescent="0.25">
      <c r="A31" s="58"/>
    </row>
    <row r="32" spans="1:5" ht="15.75" x14ac:dyDescent="0.25">
      <c r="A32" s="58"/>
    </row>
  </sheetData>
  <mergeCells count="3">
    <mergeCell ref="B2:D7"/>
    <mergeCell ref="A8:D10"/>
    <mergeCell ref="A11:D11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6"/>
  <sheetViews>
    <sheetView workbookViewId="0">
      <selection activeCell="B5" sqref="B5:I5"/>
    </sheetView>
  </sheetViews>
  <sheetFormatPr defaultRowHeight="15" x14ac:dyDescent="0.25"/>
  <cols>
    <col min="1" max="1" width="3.7109375" customWidth="1"/>
    <col min="2" max="2" width="17.42578125" customWidth="1"/>
    <col min="3" max="3" width="12" customWidth="1"/>
    <col min="4" max="4" width="4.85546875" customWidth="1"/>
    <col min="5" max="6" width="4" customWidth="1"/>
    <col min="7" max="7" width="11.7109375" customWidth="1"/>
    <col min="8" max="8" width="10.85546875" customWidth="1"/>
    <col min="9" max="9" width="11" customWidth="1"/>
  </cols>
  <sheetData>
    <row r="2" spans="2:9" x14ac:dyDescent="0.25">
      <c r="B2" s="244" t="s">
        <v>347</v>
      </c>
      <c r="C2" s="244"/>
      <c r="D2" s="244"/>
      <c r="E2" s="244"/>
      <c r="F2" s="244"/>
      <c r="G2" s="244"/>
      <c r="H2" s="244"/>
      <c r="I2" s="244"/>
    </row>
    <row r="3" spans="2:9" x14ac:dyDescent="0.25">
      <c r="B3" s="244" t="s">
        <v>348</v>
      </c>
      <c r="C3" s="244"/>
      <c r="D3" s="244"/>
      <c r="E3" s="244"/>
      <c r="F3" s="244"/>
      <c r="G3" s="244"/>
      <c r="H3" s="244"/>
      <c r="I3" s="244"/>
    </row>
    <row r="4" spans="2:9" x14ac:dyDescent="0.25">
      <c r="B4" s="244" t="s">
        <v>349</v>
      </c>
      <c r="C4" s="244"/>
      <c r="D4" s="244"/>
      <c r="E4" s="244"/>
      <c r="F4" s="244"/>
      <c r="G4" s="244"/>
      <c r="H4" s="244"/>
      <c r="I4" s="244"/>
    </row>
    <row r="5" spans="2:9" x14ac:dyDescent="0.25">
      <c r="B5" s="244" t="s">
        <v>435</v>
      </c>
      <c r="C5" s="244"/>
      <c r="D5" s="244"/>
      <c r="E5" s="244"/>
      <c r="F5" s="244"/>
      <c r="G5" s="244"/>
      <c r="H5" s="244"/>
      <c r="I5" s="244"/>
    </row>
    <row r="6" spans="2:9" x14ac:dyDescent="0.25">
      <c r="B6" s="244" t="s">
        <v>350</v>
      </c>
      <c r="C6" s="244"/>
      <c r="D6" s="244"/>
      <c r="E6" s="244"/>
      <c r="F6" s="244"/>
      <c r="G6" s="244"/>
      <c r="H6" s="244"/>
      <c r="I6" s="244"/>
    </row>
    <row r="7" spans="2:9" x14ac:dyDescent="0.25">
      <c r="B7" s="244" t="s">
        <v>351</v>
      </c>
      <c r="C7" s="244"/>
      <c r="D7" s="244"/>
      <c r="E7" s="244"/>
      <c r="F7" s="244"/>
      <c r="G7" s="244"/>
      <c r="H7" s="244"/>
      <c r="I7" s="244"/>
    </row>
    <row r="8" spans="2:9" x14ac:dyDescent="0.25">
      <c r="B8" s="244" t="s">
        <v>363</v>
      </c>
      <c r="C8" s="244"/>
      <c r="D8" s="244"/>
      <c r="E8" s="244"/>
      <c r="F8" s="244"/>
      <c r="G8" s="244"/>
      <c r="H8" s="244"/>
      <c r="I8" s="244"/>
    </row>
    <row r="9" spans="2:9" x14ac:dyDescent="0.25">
      <c r="B9" s="59"/>
      <c r="C9" s="59"/>
      <c r="D9" s="59"/>
      <c r="E9" s="59"/>
      <c r="F9" s="59"/>
      <c r="G9" s="59"/>
      <c r="H9" s="59"/>
      <c r="I9" s="59"/>
    </row>
    <row r="10" spans="2:9" x14ac:dyDescent="0.25">
      <c r="B10" s="356" t="s">
        <v>364</v>
      </c>
      <c r="C10" s="356"/>
      <c r="D10" s="356"/>
      <c r="E10" s="356"/>
      <c r="F10" s="356"/>
      <c r="G10" s="356"/>
      <c r="H10" s="356"/>
      <c r="I10" s="356"/>
    </row>
    <row r="11" spans="2:9" x14ac:dyDescent="0.25">
      <c r="B11" s="356"/>
      <c r="C11" s="356"/>
      <c r="D11" s="356"/>
      <c r="E11" s="356"/>
      <c r="F11" s="356"/>
      <c r="G11" s="356"/>
      <c r="H11" s="356"/>
      <c r="I11" s="356"/>
    </row>
    <row r="12" spans="2:9" x14ac:dyDescent="0.25">
      <c r="B12" s="356"/>
      <c r="C12" s="356"/>
      <c r="D12" s="356"/>
      <c r="E12" s="356"/>
      <c r="F12" s="356"/>
      <c r="G12" s="356"/>
      <c r="H12" s="356"/>
      <c r="I12" s="356"/>
    </row>
    <row r="13" spans="2:9" x14ac:dyDescent="0.25">
      <c r="B13" s="356"/>
      <c r="C13" s="356"/>
      <c r="D13" s="356"/>
      <c r="E13" s="356"/>
      <c r="F13" s="356"/>
      <c r="G13" s="356"/>
      <c r="H13" s="356"/>
      <c r="I13" s="356"/>
    </row>
    <row r="14" spans="2:9" x14ac:dyDescent="0.25">
      <c r="B14" s="356"/>
      <c r="C14" s="356"/>
      <c r="D14" s="356"/>
      <c r="E14" s="356"/>
      <c r="F14" s="356"/>
      <c r="G14" s="356"/>
      <c r="H14" s="356"/>
      <c r="I14" s="356"/>
    </row>
    <row r="15" spans="2:9" x14ac:dyDescent="0.25">
      <c r="B15" s="356"/>
      <c r="C15" s="356"/>
      <c r="D15" s="356"/>
      <c r="E15" s="356"/>
      <c r="F15" s="356"/>
      <c r="G15" s="356"/>
      <c r="H15" s="356"/>
      <c r="I15" s="356"/>
    </row>
    <row r="16" spans="2:9" ht="15.75" x14ac:dyDescent="0.25">
      <c r="B16" s="177"/>
      <c r="C16" s="177"/>
      <c r="D16" s="177"/>
      <c r="E16" s="177"/>
      <c r="F16" s="177"/>
      <c r="G16" s="177"/>
      <c r="H16" s="177"/>
      <c r="I16" s="177"/>
    </row>
    <row r="17" spans="2:9" x14ac:dyDescent="0.25">
      <c r="B17" s="357" t="s">
        <v>352</v>
      </c>
      <c r="C17" s="360" t="s">
        <v>63</v>
      </c>
      <c r="D17" s="360" t="s">
        <v>353</v>
      </c>
      <c r="E17" s="360" t="s">
        <v>61</v>
      </c>
      <c r="F17" s="360" t="s">
        <v>62</v>
      </c>
      <c r="G17" s="363" t="s">
        <v>2</v>
      </c>
      <c r="H17" s="360" t="s">
        <v>3</v>
      </c>
      <c r="I17" s="360" t="s">
        <v>324</v>
      </c>
    </row>
    <row r="18" spans="2:9" x14ac:dyDescent="0.25">
      <c r="B18" s="358"/>
      <c r="C18" s="361"/>
      <c r="D18" s="361"/>
      <c r="E18" s="361"/>
      <c r="F18" s="361"/>
      <c r="G18" s="364"/>
      <c r="H18" s="361"/>
      <c r="I18" s="361"/>
    </row>
    <row r="19" spans="2:9" x14ac:dyDescent="0.25">
      <c r="B19" s="358"/>
      <c r="C19" s="361"/>
      <c r="D19" s="361"/>
      <c r="E19" s="361"/>
      <c r="F19" s="361"/>
      <c r="G19" s="364"/>
      <c r="H19" s="361"/>
      <c r="I19" s="361"/>
    </row>
    <row r="20" spans="2:9" x14ac:dyDescent="0.25">
      <c r="B20" s="358"/>
      <c r="C20" s="361"/>
      <c r="D20" s="361"/>
      <c r="E20" s="361"/>
      <c r="F20" s="361"/>
      <c r="G20" s="364"/>
      <c r="H20" s="361"/>
      <c r="I20" s="361"/>
    </row>
    <row r="21" spans="2:9" x14ac:dyDescent="0.25">
      <c r="B21" s="359"/>
      <c r="C21" s="362"/>
      <c r="D21" s="362"/>
      <c r="E21" s="362"/>
      <c r="F21" s="362"/>
      <c r="G21" s="365"/>
      <c r="H21" s="362"/>
      <c r="I21" s="362"/>
    </row>
    <row r="22" spans="2:9" ht="134.25" customHeight="1" x14ac:dyDescent="0.25">
      <c r="B22" s="178" t="s">
        <v>423</v>
      </c>
      <c r="C22" s="179" t="s">
        <v>139</v>
      </c>
      <c r="D22" s="180"/>
      <c r="E22" s="180"/>
      <c r="F22" s="180"/>
      <c r="G22" s="181">
        <f>G23</f>
        <v>2300000</v>
      </c>
      <c r="H22" s="182">
        <f>H23</f>
        <v>2300000</v>
      </c>
      <c r="I22" s="182">
        <f>I23</f>
        <v>2300000</v>
      </c>
    </row>
    <row r="23" spans="2:9" ht="39" customHeight="1" x14ac:dyDescent="0.25">
      <c r="B23" s="183" t="s">
        <v>140</v>
      </c>
      <c r="C23" s="179" t="s">
        <v>141</v>
      </c>
      <c r="D23" s="180"/>
      <c r="E23" s="180"/>
      <c r="F23" s="180"/>
      <c r="G23" s="181">
        <f>G24+G28+G32</f>
        <v>2300000</v>
      </c>
      <c r="H23" s="182">
        <f>H24+H28+H32</f>
        <v>2300000</v>
      </c>
      <c r="I23" s="182">
        <f>I24+I28+I32</f>
        <v>2300000</v>
      </c>
    </row>
    <row r="24" spans="2:9" ht="92.25" customHeight="1" x14ac:dyDescent="0.25">
      <c r="B24" s="183" t="s">
        <v>142</v>
      </c>
      <c r="C24" s="179" t="s">
        <v>143</v>
      </c>
      <c r="D24" s="180"/>
      <c r="E24" s="180"/>
      <c r="F24" s="180"/>
      <c r="G24" s="181">
        <f t="shared" ref="G24:I26" si="0">G25</f>
        <v>1500000</v>
      </c>
      <c r="H24" s="182">
        <f t="shared" si="0"/>
        <v>1500000</v>
      </c>
      <c r="I24" s="182">
        <f t="shared" si="0"/>
        <v>1500000</v>
      </c>
    </row>
    <row r="25" spans="2:9" ht="39.75" customHeight="1" x14ac:dyDescent="0.25">
      <c r="B25" s="183" t="s">
        <v>207</v>
      </c>
      <c r="C25" s="179" t="s">
        <v>144</v>
      </c>
      <c r="D25" s="180"/>
      <c r="E25" s="180"/>
      <c r="F25" s="180"/>
      <c r="G25" s="181">
        <f t="shared" si="0"/>
        <v>1500000</v>
      </c>
      <c r="H25" s="182">
        <f t="shared" si="0"/>
        <v>1500000</v>
      </c>
      <c r="I25" s="182">
        <f t="shared" si="0"/>
        <v>1500000</v>
      </c>
    </row>
    <row r="26" spans="2:9" ht="80.25" customHeight="1" x14ac:dyDescent="0.25">
      <c r="B26" s="183" t="s">
        <v>83</v>
      </c>
      <c r="C26" s="179" t="s">
        <v>144</v>
      </c>
      <c r="D26" s="180" t="s">
        <v>354</v>
      </c>
      <c r="E26" s="180" t="s">
        <v>68</v>
      </c>
      <c r="F26" s="180" t="s">
        <v>138</v>
      </c>
      <c r="G26" s="181">
        <f t="shared" si="0"/>
        <v>1500000</v>
      </c>
      <c r="H26" s="182">
        <f t="shared" si="0"/>
        <v>1500000</v>
      </c>
      <c r="I26" s="182">
        <f t="shared" si="0"/>
        <v>1500000</v>
      </c>
    </row>
    <row r="27" spans="2:9" ht="93" customHeight="1" x14ac:dyDescent="0.25">
      <c r="B27" s="183" t="s">
        <v>84</v>
      </c>
      <c r="C27" s="179" t="s">
        <v>144</v>
      </c>
      <c r="D27" s="180" t="s">
        <v>355</v>
      </c>
      <c r="E27" s="180" t="s">
        <v>68</v>
      </c>
      <c r="F27" s="180" t="s">
        <v>138</v>
      </c>
      <c r="G27" s="181">
        <v>1500000</v>
      </c>
      <c r="H27" s="182">
        <v>1500000</v>
      </c>
      <c r="I27" s="182">
        <v>1500000</v>
      </c>
    </row>
    <row r="28" spans="2:9" ht="78" customHeight="1" x14ac:dyDescent="0.25">
      <c r="B28" s="234" t="s">
        <v>356</v>
      </c>
      <c r="C28" s="235" t="s">
        <v>146</v>
      </c>
      <c r="D28" s="180"/>
      <c r="E28" s="180"/>
      <c r="F28" s="180"/>
      <c r="G28" s="181">
        <f t="shared" ref="G28:I30" si="1">G29</f>
        <v>500000</v>
      </c>
      <c r="H28" s="182">
        <f t="shared" si="1"/>
        <v>500000</v>
      </c>
      <c r="I28" s="182">
        <f t="shared" si="1"/>
        <v>500000</v>
      </c>
    </row>
    <row r="29" spans="2:9" ht="41.25" customHeight="1" x14ac:dyDescent="0.25">
      <c r="B29" s="234" t="s">
        <v>357</v>
      </c>
      <c r="C29" s="235" t="s">
        <v>419</v>
      </c>
      <c r="D29" s="180"/>
      <c r="E29" s="180"/>
      <c r="F29" s="180"/>
      <c r="G29" s="181">
        <f t="shared" si="1"/>
        <v>500000</v>
      </c>
      <c r="H29" s="182">
        <f t="shared" si="1"/>
        <v>500000</v>
      </c>
      <c r="I29" s="182">
        <f t="shared" si="1"/>
        <v>500000</v>
      </c>
    </row>
    <row r="30" spans="2:9" ht="81" customHeight="1" x14ac:dyDescent="0.25">
      <c r="B30" s="234" t="s">
        <v>83</v>
      </c>
      <c r="C30" s="235" t="s">
        <v>419</v>
      </c>
      <c r="D30" s="180" t="s">
        <v>354</v>
      </c>
      <c r="E30" s="180" t="s">
        <v>68</v>
      </c>
      <c r="F30" s="180" t="s">
        <v>138</v>
      </c>
      <c r="G30" s="181">
        <f t="shared" si="1"/>
        <v>500000</v>
      </c>
      <c r="H30" s="182">
        <f t="shared" si="1"/>
        <v>500000</v>
      </c>
      <c r="I30" s="182">
        <f t="shared" si="1"/>
        <v>500000</v>
      </c>
    </row>
    <row r="31" spans="2:9" ht="93" customHeight="1" x14ac:dyDescent="0.25">
      <c r="B31" s="234" t="s">
        <v>84</v>
      </c>
      <c r="C31" s="235" t="s">
        <v>419</v>
      </c>
      <c r="D31" s="180" t="s">
        <v>355</v>
      </c>
      <c r="E31" s="180" t="s">
        <v>68</v>
      </c>
      <c r="F31" s="180" t="s">
        <v>138</v>
      </c>
      <c r="G31" s="181">
        <v>500000</v>
      </c>
      <c r="H31" s="182">
        <v>500000</v>
      </c>
      <c r="I31" s="182">
        <v>500000</v>
      </c>
    </row>
    <row r="32" spans="2:9" ht="96.75" customHeight="1" x14ac:dyDescent="0.25">
      <c r="B32" s="234" t="s">
        <v>420</v>
      </c>
      <c r="C32" s="235" t="s">
        <v>148</v>
      </c>
      <c r="D32" s="180"/>
      <c r="E32" s="180"/>
      <c r="F32" s="180"/>
      <c r="G32" s="181">
        <f t="shared" ref="G32:I34" si="2">G33</f>
        <v>300000</v>
      </c>
      <c r="H32" s="182">
        <f t="shared" si="2"/>
        <v>300000</v>
      </c>
      <c r="I32" s="182">
        <f t="shared" si="2"/>
        <v>300000</v>
      </c>
    </row>
    <row r="33" spans="2:9" ht="127.5" customHeight="1" x14ac:dyDescent="0.25">
      <c r="B33" s="183" t="s">
        <v>149</v>
      </c>
      <c r="C33" s="179" t="s">
        <v>150</v>
      </c>
      <c r="D33" s="180"/>
      <c r="E33" s="180"/>
      <c r="F33" s="180"/>
      <c r="G33" s="181">
        <f t="shared" si="2"/>
        <v>300000</v>
      </c>
      <c r="H33" s="182">
        <f t="shared" si="2"/>
        <v>300000</v>
      </c>
      <c r="I33" s="182">
        <f t="shared" si="2"/>
        <v>300000</v>
      </c>
    </row>
    <row r="34" spans="2:9" ht="80.25" customHeight="1" x14ac:dyDescent="0.25">
      <c r="B34" s="183" t="s">
        <v>83</v>
      </c>
      <c r="C34" s="179" t="s">
        <v>150</v>
      </c>
      <c r="D34" s="180" t="s">
        <v>354</v>
      </c>
      <c r="E34" s="180" t="s">
        <v>68</v>
      </c>
      <c r="F34" s="180" t="s">
        <v>138</v>
      </c>
      <c r="G34" s="181">
        <f t="shared" si="2"/>
        <v>300000</v>
      </c>
      <c r="H34" s="182">
        <f t="shared" si="2"/>
        <v>300000</v>
      </c>
      <c r="I34" s="182">
        <f t="shared" si="2"/>
        <v>300000</v>
      </c>
    </row>
    <row r="35" spans="2:9" ht="93.75" customHeight="1" x14ac:dyDescent="0.25">
      <c r="B35" s="183" t="s">
        <v>84</v>
      </c>
      <c r="C35" s="179" t="s">
        <v>150</v>
      </c>
      <c r="D35" s="180" t="s">
        <v>355</v>
      </c>
      <c r="E35" s="180" t="s">
        <v>68</v>
      </c>
      <c r="F35" s="180" t="s">
        <v>138</v>
      </c>
      <c r="G35" s="181">
        <v>300000</v>
      </c>
      <c r="H35" s="182">
        <v>300000</v>
      </c>
      <c r="I35" s="182">
        <v>300000</v>
      </c>
    </row>
    <row r="36" spans="2:9" ht="120.75" customHeight="1" x14ac:dyDescent="0.25">
      <c r="B36" s="183" t="s">
        <v>424</v>
      </c>
      <c r="C36" s="179" t="s">
        <v>170</v>
      </c>
      <c r="D36" s="180"/>
      <c r="E36" s="180"/>
      <c r="F36" s="180"/>
      <c r="G36" s="181">
        <f t="shared" ref="G36:I40" si="3">G37</f>
        <v>1456716.02</v>
      </c>
      <c r="H36" s="182">
        <f t="shared" si="3"/>
        <v>0</v>
      </c>
      <c r="I36" s="182">
        <f t="shared" si="3"/>
        <v>0</v>
      </c>
    </row>
    <row r="37" spans="2:9" ht="43.5" customHeight="1" x14ac:dyDescent="0.25">
      <c r="B37" s="183" t="s">
        <v>140</v>
      </c>
      <c r="C37" s="179" t="s">
        <v>171</v>
      </c>
      <c r="D37" s="180"/>
      <c r="E37" s="180"/>
      <c r="F37" s="180"/>
      <c r="G37" s="181">
        <f t="shared" si="3"/>
        <v>1456716.02</v>
      </c>
      <c r="H37" s="182">
        <f t="shared" si="3"/>
        <v>0</v>
      </c>
      <c r="I37" s="182">
        <f t="shared" si="3"/>
        <v>0</v>
      </c>
    </row>
    <row r="38" spans="2:9" ht="117" customHeight="1" x14ac:dyDescent="0.25">
      <c r="B38" s="183" t="s">
        <v>358</v>
      </c>
      <c r="C38" s="179" t="s">
        <v>173</v>
      </c>
      <c r="D38" s="180"/>
      <c r="E38" s="180"/>
      <c r="F38" s="180"/>
      <c r="G38" s="181">
        <f t="shared" si="3"/>
        <v>1456716.02</v>
      </c>
      <c r="H38" s="182">
        <f t="shared" si="3"/>
        <v>0</v>
      </c>
      <c r="I38" s="182">
        <f t="shared" si="3"/>
        <v>0</v>
      </c>
    </row>
    <row r="39" spans="2:9" ht="93.75" customHeight="1" x14ac:dyDescent="0.25">
      <c r="B39" s="183" t="s">
        <v>84</v>
      </c>
      <c r="C39" s="179" t="s">
        <v>174</v>
      </c>
      <c r="D39" s="180"/>
      <c r="E39" s="180"/>
      <c r="F39" s="180"/>
      <c r="G39" s="181">
        <f t="shared" si="3"/>
        <v>1456716.02</v>
      </c>
      <c r="H39" s="182">
        <f t="shared" si="3"/>
        <v>0</v>
      </c>
      <c r="I39" s="182">
        <f t="shared" si="3"/>
        <v>0</v>
      </c>
    </row>
    <row r="40" spans="2:9" ht="78" customHeight="1" x14ac:dyDescent="0.25">
      <c r="B40" s="183" t="s">
        <v>83</v>
      </c>
      <c r="C40" s="179" t="s">
        <v>174</v>
      </c>
      <c r="D40" s="180" t="s">
        <v>354</v>
      </c>
      <c r="E40" s="180" t="s">
        <v>159</v>
      </c>
      <c r="F40" s="180" t="s">
        <v>128</v>
      </c>
      <c r="G40" s="181">
        <f t="shared" si="3"/>
        <v>1456716.02</v>
      </c>
      <c r="H40" s="182">
        <f t="shared" si="3"/>
        <v>0</v>
      </c>
      <c r="I40" s="182">
        <f t="shared" si="3"/>
        <v>0</v>
      </c>
    </row>
    <row r="41" spans="2:9" ht="90.75" customHeight="1" x14ac:dyDescent="0.25">
      <c r="B41" s="183" t="s">
        <v>84</v>
      </c>
      <c r="C41" s="179" t="s">
        <v>174</v>
      </c>
      <c r="D41" s="180" t="s">
        <v>355</v>
      </c>
      <c r="E41" s="180" t="s">
        <v>159</v>
      </c>
      <c r="F41" s="180" t="s">
        <v>128</v>
      </c>
      <c r="G41" s="184">
        <f>1956716.02-500000</f>
        <v>1456716.02</v>
      </c>
      <c r="H41" s="182">
        <v>0</v>
      </c>
      <c r="I41" s="182">
        <v>0</v>
      </c>
    </row>
    <row r="42" spans="2:9" ht="120" customHeight="1" x14ac:dyDescent="0.25">
      <c r="B42" s="216" t="s">
        <v>422</v>
      </c>
      <c r="C42" s="179" t="s">
        <v>182</v>
      </c>
      <c r="D42" s="180"/>
      <c r="E42" s="180"/>
      <c r="F42" s="180"/>
      <c r="G42" s="220">
        <f>G43</f>
        <v>7373148.6200000001</v>
      </c>
      <c r="H42" s="225">
        <f>H43</f>
        <v>8792382.4100000001</v>
      </c>
      <c r="I42" s="225">
        <f>I43</f>
        <v>7933888.0899999999</v>
      </c>
    </row>
    <row r="43" spans="2:9" ht="40.5" customHeight="1" x14ac:dyDescent="0.25">
      <c r="B43" s="183" t="s">
        <v>140</v>
      </c>
      <c r="C43" s="179" t="s">
        <v>183</v>
      </c>
      <c r="D43" s="180"/>
      <c r="E43" s="180"/>
      <c r="F43" s="180"/>
      <c r="G43" s="181">
        <f>G44+G53</f>
        <v>7373148.6200000001</v>
      </c>
      <c r="H43" s="225">
        <f>H44+H53</f>
        <v>8792382.4100000001</v>
      </c>
      <c r="I43" s="225">
        <f>I44+I53</f>
        <v>7933888.0899999999</v>
      </c>
    </row>
    <row r="44" spans="2:9" ht="116.25" customHeight="1" x14ac:dyDescent="0.25">
      <c r="B44" s="183" t="s">
        <v>184</v>
      </c>
      <c r="C44" s="179" t="s">
        <v>185</v>
      </c>
      <c r="D44" s="180"/>
      <c r="E44" s="180"/>
      <c r="F44" s="180"/>
      <c r="G44" s="184">
        <f>G45+G50</f>
        <v>5665144</v>
      </c>
      <c r="H44" s="185">
        <f>H45+H50</f>
        <v>6824964.4200000009</v>
      </c>
      <c r="I44" s="185">
        <f>I45+I50</f>
        <v>5655725.2700000005</v>
      </c>
    </row>
    <row r="45" spans="2:9" ht="58.5" customHeight="1" x14ac:dyDescent="0.25">
      <c r="B45" s="183" t="s">
        <v>186</v>
      </c>
      <c r="C45" s="179" t="s">
        <v>187</v>
      </c>
      <c r="D45" s="180"/>
      <c r="E45" s="180"/>
      <c r="F45" s="180"/>
      <c r="G45" s="181">
        <f>G46+G48</f>
        <v>5336633.5</v>
      </c>
      <c r="H45" s="182">
        <f>H46+H48</f>
        <v>6469495.1400000006</v>
      </c>
      <c r="I45" s="182">
        <f>I46+I48</f>
        <v>5274985.7600000007</v>
      </c>
    </row>
    <row r="46" spans="2:9" ht="198" customHeight="1" x14ac:dyDescent="0.25">
      <c r="B46" s="183" t="s">
        <v>75</v>
      </c>
      <c r="C46" s="179" t="s">
        <v>188</v>
      </c>
      <c r="D46" s="180" t="s">
        <v>359</v>
      </c>
      <c r="E46" s="180" t="s">
        <v>180</v>
      </c>
      <c r="F46" s="180" t="s">
        <v>66</v>
      </c>
      <c r="G46" s="181">
        <f>G47</f>
        <v>3500283.5</v>
      </c>
      <c r="H46" s="185">
        <f>H47</f>
        <v>4142998.58</v>
      </c>
      <c r="I46" s="185">
        <f>I47</f>
        <v>4437523.4800000004</v>
      </c>
    </row>
    <row r="47" spans="2:9" ht="39.75" customHeight="1" x14ac:dyDescent="0.25">
      <c r="B47" s="183" t="s">
        <v>189</v>
      </c>
      <c r="C47" s="179" t="s">
        <v>188</v>
      </c>
      <c r="D47" s="180" t="s">
        <v>360</v>
      </c>
      <c r="E47" s="180" t="s">
        <v>180</v>
      </c>
      <c r="F47" s="180" t="s">
        <v>66</v>
      </c>
      <c r="G47" s="181">
        <v>3500283.5</v>
      </c>
      <c r="H47" s="185">
        <v>4142998.58</v>
      </c>
      <c r="I47" s="185">
        <v>4437523.4800000004</v>
      </c>
    </row>
    <row r="48" spans="2:9" ht="79.5" customHeight="1" x14ac:dyDescent="0.25">
      <c r="B48" s="183" t="s">
        <v>83</v>
      </c>
      <c r="C48" s="179" t="s">
        <v>188</v>
      </c>
      <c r="D48" s="180" t="s">
        <v>354</v>
      </c>
      <c r="E48" s="180" t="s">
        <v>180</v>
      </c>
      <c r="F48" s="180" t="s">
        <v>66</v>
      </c>
      <c r="G48" s="181">
        <f>G49</f>
        <v>1836350</v>
      </c>
      <c r="H48" s="225">
        <f>H49</f>
        <v>2326496.56</v>
      </c>
      <c r="I48" s="225">
        <f>I49</f>
        <v>837462.28</v>
      </c>
    </row>
    <row r="49" spans="2:9" ht="90" customHeight="1" x14ac:dyDescent="0.25">
      <c r="B49" s="183" t="s">
        <v>84</v>
      </c>
      <c r="C49" s="179" t="s">
        <v>188</v>
      </c>
      <c r="D49" s="180" t="s">
        <v>355</v>
      </c>
      <c r="E49" s="180" t="s">
        <v>180</v>
      </c>
      <c r="F49" s="180" t="s">
        <v>66</v>
      </c>
      <c r="G49" s="184">
        <f>4836350-3000000</f>
        <v>1836350</v>
      </c>
      <c r="H49" s="225">
        <v>2326496.56</v>
      </c>
      <c r="I49" s="225">
        <v>837462.28</v>
      </c>
    </row>
    <row r="50" spans="2:9" ht="132.75" customHeight="1" x14ac:dyDescent="0.25">
      <c r="B50" s="183" t="s">
        <v>190</v>
      </c>
      <c r="C50" s="179" t="s">
        <v>191</v>
      </c>
      <c r="D50" s="180"/>
      <c r="E50" s="180"/>
      <c r="F50" s="180"/>
      <c r="G50" s="181">
        <f t="shared" ref="G50:I51" si="4">G51</f>
        <v>328510.5</v>
      </c>
      <c r="H50" s="182">
        <f t="shared" si="4"/>
        <v>355469.28</v>
      </c>
      <c r="I50" s="182">
        <f t="shared" si="4"/>
        <v>380739.51</v>
      </c>
    </row>
    <row r="51" spans="2:9" ht="192.75" customHeight="1" x14ac:dyDescent="0.25">
      <c r="B51" s="183" t="s">
        <v>75</v>
      </c>
      <c r="C51" s="179" t="s">
        <v>192</v>
      </c>
      <c r="D51" s="180" t="s">
        <v>359</v>
      </c>
      <c r="E51" s="180" t="s">
        <v>180</v>
      </c>
      <c r="F51" s="180" t="s">
        <v>66</v>
      </c>
      <c r="G51" s="181">
        <f t="shared" si="4"/>
        <v>328510.5</v>
      </c>
      <c r="H51" s="182">
        <f t="shared" si="4"/>
        <v>355469.28</v>
      </c>
      <c r="I51" s="182">
        <f t="shared" si="4"/>
        <v>380739.51</v>
      </c>
    </row>
    <row r="52" spans="2:9" ht="42" customHeight="1" x14ac:dyDescent="0.25">
      <c r="B52" s="183" t="s">
        <v>189</v>
      </c>
      <c r="C52" s="179" t="s">
        <v>192</v>
      </c>
      <c r="D52" s="180" t="s">
        <v>360</v>
      </c>
      <c r="E52" s="180" t="s">
        <v>180</v>
      </c>
      <c r="F52" s="180" t="s">
        <v>66</v>
      </c>
      <c r="G52" s="181">
        <v>328510.5</v>
      </c>
      <c r="H52" s="182">
        <v>355469.28</v>
      </c>
      <c r="I52" s="182">
        <v>380739.51</v>
      </c>
    </row>
    <row r="53" spans="2:9" ht="129" customHeight="1" x14ac:dyDescent="0.25">
      <c r="B53" s="183" t="s">
        <v>193</v>
      </c>
      <c r="C53" s="179" t="s">
        <v>194</v>
      </c>
      <c r="D53" s="180"/>
      <c r="E53" s="180"/>
      <c r="F53" s="180"/>
      <c r="G53" s="184">
        <f>G54+G60+G63</f>
        <v>1708004.62</v>
      </c>
      <c r="H53" s="185">
        <f>H54+H60+H63</f>
        <v>1967417.9900000002</v>
      </c>
      <c r="I53" s="185">
        <f>I54+I60+I63</f>
        <v>2278162.8199999998</v>
      </c>
    </row>
    <row r="54" spans="2:9" ht="68.25" customHeight="1" x14ac:dyDescent="0.25">
      <c r="B54" s="183" t="s">
        <v>195</v>
      </c>
      <c r="C54" s="179" t="s">
        <v>196</v>
      </c>
      <c r="D54" s="180"/>
      <c r="E54" s="180"/>
      <c r="F54" s="180"/>
      <c r="G54" s="181">
        <f>G55+G57+G59</f>
        <v>1586570.79</v>
      </c>
      <c r="H54" s="182">
        <f>H55+H57</f>
        <v>1826020.12</v>
      </c>
      <c r="I54" s="182">
        <f>I55+I57</f>
        <v>2127395.58</v>
      </c>
    </row>
    <row r="55" spans="2:9" ht="195" customHeight="1" x14ac:dyDescent="0.25">
      <c r="B55" s="183" t="s">
        <v>75</v>
      </c>
      <c r="C55" s="179" t="s">
        <v>196</v>
      </c>
      <c r="D55" s="180" t="s">
        <v>359</v>
      </c>
      <c r="E55" s="180" t="s">
        <v>180</v>
      </c>
      <c r="F55" s="180" t="s">
        <v>66</v>
      </c>
      <c r="G55" s="181">
        <f>G56</f>
        <v>1317870.79</v>
      </c>
      <c r="H55" s="182">
        <f>H56</f>
        <v>1426020.12</v>
      </c>
      <c r="I55" s="182">
        <f>I56</f>
        <v>1527395.58</v>
      </c>
    </row>
    <row r="56" spans="2:9" ht="42" customHeight="1" x14ac:dyDescent="0.25">
      <c r="B56" s="183" t="s">
        <v>189</v>
      </c>
      <c r="C56" s="179" t="s">
        <v>196</v>
      </c>
      <c r="D56" s="180" t="s">
        <v>360</v>
      </c>
      <c r="E56" s="180" t="s">
        <v>180</v>
      </c>
      <c r="F56" s="180" t="s">
        <v>66</v>
      </c>
      <c r="G56" s="181">
        <v>1317870.79</v>
      </c>
      <c r="H56" s="182">
        <v>1426020.12</v>
      </c>
      <c r="I56" s="182">
        <v>1527395.58</v>
      </c>
    </row>
    <row r="57" spans="2:9" ht="80.25" customHeight="1" x14ac:dyDescent="0.25">
      <c r="B57" s="183" t="s">
        <v>83</v>
      </c>
      <c r="C57" s="179" t="s">
        <v>196</v>
      </c>
      <c r="D57" s="180" t="s">
        <v>354</v>
      </c>
      <c r="E57" s="180" t="s">
        <v>180</v>
      </c>
      <c r="F57" s="180" t="s">
        <v>66</v>
      </c>
      <c r="G57" s="181">
        <f>G58</f>
        <v>248700</v>
      </c>
      <c r="H57" s="182">
        <f>H58</f>
        <v>400000</v>
      </c>
      <c r="I57" s="182">
        <f>I58</f>
        <v>600000</v>
      </c>
    </row>
    <row r="58" spans="2:9" ht="87.75" customHeight="1" x14ac:dyDescent="0.25">
      <c r="B58" s="183" t="s">
        <v>84</v>
      </c>
      <c r="C58" s="179" t="s">
        <v>196</v>
      </c>
      <c r="D58" s="180" t="s">
        <v>355</v>
      </c>
      <c r="E58" s="180" t="s">
        <v>180</v>
      </c>
      <c r="F58" s="180" t="s">
        <v>66</v>
      </c>
      <c r="G58" s="181">
        <v>248700</v>
      </c>
      <c r="H58" s="182">
        <v>400000</v>
      </c>
      <c r="I58" s="182">
        <v>600000</v>
      </c>
    </row>
    <row r="59" spans="2:9" s="218" customFormat="1" ht="38.25" customHeight="1" x14ac:dyDescent="0.25">
      <c r="B59" s="226" t="s">
        <v>120</v>
      </c>
      <c r="C59" s="227" t="s">
        <v>196</v>
      </c>
      <c r="D59" s="228" t="s">
        <v>418</v>
      </c>
      <c r="E59" s="228" t="s">
        <v>180</v>
      </c>
      <c r="F59" s="228" t="s">
        <v>66</v>
      </c>
      <c r="G59" s="229">
        <v>20000</v>
      </c>
      <c r="H59" s="225">
        <v>0</v>
      </c>
      <c r="I59" s="225">
        <v>0</v>
      </c>
    </row>
    <row r="60" spans="2:9" ht="208.5" customHeight="1" x14ac:dyDescent="0.25">
      <c r="B60" s="183" t="s">
        <v>197</v>
      </c>
      <c r="C60" s="179" t="s">
        <v>198</v>
      </c>
      <c r="D60" s="180"/>
      <c r="E60" s="180"/>
      <c r="F60" s="180"/>
      <c r="G60" s="181">
        <f t="shared" ref="G60:I61" si="5">G61</f>
        <v>13506.99</v>
      </c>
      <c r="H60" s="182">
        <f t="shared" si="5"/>
        <v>13793.52</v>
      </c>
      <c r="I60" s="182">
        <f t="shared" si="5"/>
        <v>14091.51</v>
      </c>
    </row>
    <row r="61" spans="2:9" ht="43.5" customHeight="1" x14ac:dyDescent="0.25">
      <c r="B61" s="183" t="s">
        <v>123</v>
      </c>
      <c r="C61" s="179" t="s">
        <v>198</v>
      </c>
      <c r="D61" s="180" t="s">
        <v>361</v>
      </c>
      <c r="E61" s="180" t="s">
        <v>180</v>
      </c>
      <c r="F61" s="180" t="s">
        <v>66</v>
      </c>
      <c r="G61" s="181">
        <f t="shared" si="5"/>
        <v>13506.99</v>
      </c>
      <c r="H61" s="182">
        <f t="shared" si="5"/>
        <v>13793.52</v>
      </c>
      <c r="I61" s="182">
        <f t="shared" si="5"/>
        <v>14091.51</v>
      </c>
    </row>
    <row r="62" spans="2:9" ht="66" customHeight="1" x14ac:dyDescent="0.25">
      <c r="B62" s="183" t="s">
        <v>199</v>
      </c>
      <c r="C62" s="179" t="s">
        <v>198</v>
      </c>
      <c r="D62" s="180" t="s">
        <v>362</v>
      </c>
      <c r="E62" s="180" t="s">
        <v>180</v>
      </c>
      <c r="F62" s="180" t="s">
        <v>66</v>
      </c>
      <c r="G62" s="181">
        <v>13506.99</v>
      </c>
      <c r="H62" s="182">
        <v>13793.52</v>
      </c>
      <c r="I62" s="182">
        <v>14091.51</v>
      </c>
    </row>
    <row r="63" spans="2:9" ht="128.25" customHeight="1" x14ac:dyDescent="0.25">
      <c r="B63" s="183" t="s">
        <v>190</v>
      </c>
      <c r="C63" s="179" t="s">
        <v>200</v>
      </c>
      <c r="D63" s="180"/>
      <c r="E63" s="180"/>
      <c r="F63" s="180"/>
      <c r="G63" s="181">
        <f t="shared" ref="G63:I64" si="6">G64</f>
        <v>107926.84</v>
      </c>
      <c r="H63" s="182">
        <f t="shared" si="6"/>
        <v>127604.35</v>
      </c>
      <c r="I63" s="182">
        <f t="shared" si="6"/>
        <v>136675.73000000001</v>
      </c>
    </row>
    <row r="64" spans="2:9" ht="195" customHeight="1" x14ac:dyDescent="0.25">
      <c r="B64" s="183" t="s">
        <v>75</v>
      </c>
      <c r="C64" s="179" t="s">
        <v>200</v>
      </c>
      <c r="D64" s="180" t="s">
        <v>359</v>
      </c>
      <c r="E64" s="180" t="s">
        <v>180</v>
      </c>
      <c r="F64" s="180" t="s">
        <v>66</v>
      </c>
      <c r="G64" s="181">
        <f t="shared" si="6"/>
        <v>107926.84</v>
      </c>
      <c r="H64" s="182">
        <f t="shared" si="6"/>
        <v>127604.35</v>
      </c>
      <c r="I64" s="182">
        <f t="shared" si="6"/>
        <v>136675.73000000001</v>
      </c>
    </row>
    <row r="65" spans="2:9" ht="39" customHeight="1" x14ac:dyDescent="0.25">
      <c r="B65" s="183" t="s">
        <v>189</v>
      </c>
      <c r="C65" s="179" t="s">
        <v>200</v>
      </c>
      <c r="D65" s="180" t="s">
        <v>360</v>
      </c>
      <c r="E65" s="180" t="s">
        <v>180</v>
      </c>
      <c r="F65" s="180" t="s">
        <v>66</v>
      </c>
      <c r="G65" s="181">
        <v>107926.84</v>
      </c>
      <c r="H65" s="182">
        <v>127604.35</v>
      </c>
      <c r="I65" s="182">
        <v>136675.73000000001</v>
      </c>
    </row>
    <row r="66" spans="2:9" ht="15.75" x14ac:dyDescent="0.25">
      <c r="B66" s="353" t="s">
        <v>206</v>
      </c>
      <c r="C66" s="354"/>
      <c r="D66" s="354"/>
      <c r="E66" s="354"/>
      <c r="F66" s="355"/>
      <c r="G66" s="217">
        <f>G22+G36+G42</f>
        <v>11129864.640000001</v>
      </c>
      <c r="H66" s="217">
        <f>H22+H36+H42</f>
        <v>11092382.41</v>
      </c>
      <c r="I66" s="217">
        <f>I22+I37+I42</f>
        <v>10233888.09</v>
      </c>
    </row>
  </sheetData>
  <mergeCells count="17">
    <mergeCell ref="B7:I7"/>
    <mergeCell ref="B2:I2"/>
    <mergeCell ref="B3:I3"/>
    <mergeCell ref="B4:I4"/>
    <mergeCell ref="B5:I5"/>
    <mergeCell ref="B6:I6"/>
    <mergeCell ref="B66:F66"/>
    <mergeCell ref="B8:I8"/>
    <mergeCell ref="B10:I15"/>
    <mergeCell ref="B17:B21"/>
    <mergeCell ref="C17:C21"/>
    <mergeCell ref="D17:D21"/>
    <mergeCell ref="E17:E21"/>
    <mergeCell ref="F17:F21"/>
    <mergeCell ref="G17:G21"/>
    <mergeCell ref="H17:H21"/>
    <mergeCell ref="I17:I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Приложение №1</vt:lpstr>
      <vt:lpstr>Приложение №2</vt:lpstr>
      <vt:lpstr>Приложение №3</vt:lpstr>
      <vt:lpstr>Приложение №4</vt:lpstr>
      <vt:lpstr>Приложение №5</vt:lpstr>
      <vt:lpstr>Приложение №6</vt:lpstr>
      <vt:lpstr>Приложение №7</vt:lpstr>
      <vt:lpstr>Приложение №8</vt:lpstr>
      <vt:lpstr>Приложение №9</vt:lpstr>
      <vt:lpstr>приложение №10</vt:lpstr>
      <vt:lpstr>Приложение №11</vt:lpstr>
      <vt:lpstr>Приложение №12</vt:lpstr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</dc:creator>
  <cp:lastModifiedBy>User</cp:lastModifiedBy>
  <cp:lastPrinted>2024-12-20T09:50:14Z</cp:lastPrinted>
  <dcterms:created xsi:type="dcterms:W3CDTF">2024-01-29T07:42:18Z</dcterms:created>
  <dcterms:modified xsi:type="dcterms:W3CDTF">2024-12-25T09:26:25Z</dcterms:modified>
</cp:coreProperties>
</file>