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F5A7F01-670F-4258-B9D6-2F607AECD05C}" xr6:coauthVersionLast="47" xr6:coauthVersionMax="47" xr10:uidLastSave="{00000000-0000-0000-0000-000000000000}"/>
  <bookViews>
    <workbookView xWindow="3120" yWindow="285" windowWidth="19230" windowHeight="1519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G19" i="1"/>
  <c r="G24" i="1"/>
  <c r="H20" i="1"/>
  <c r="H33" i="1"/>
  <c r="F24" i="1"/>
  <c r="G22" i="1"/>
  <c r="G21" i="1" s="1"/>
  <c r="F22" i="1"/>
  <c r="H22" i="1" s="1"/>
  <c r="H32" i="1"/>
  <c r="G31" i="1"/>
  <c r="F31" i="1"/>
  <c r="F34" i="1"/>
  <c r="F33" i="1" s="1"/>
  <c r="F21" i="1" l="1"/>
  <c r="H31" i="1"/>
  <c r="G38" i="1"/>
  <c r="F50" i="1" l="1"/>
  <c r="F49" i="1"/>
  <c r="H47" i="1"/>
  <c r="H43" i="1"/>
  <c r="H39" i="1" l="1"/>
  <c r="H30" i="1"/>
  <c r="H35" i="1"/>
  <c r="H18" i="1"/>
  <c r="H15" i="1"/>
  <c r="H12" i="1"/>
  <c r="G14" i="1"/>
  <c r="G17" i="1"/>
  <c r="G10" i="1"/>
  <c r="G13" i="1" l="1"/>
  <c r="G9" i="1" s="1"/>
  <c r="G16" i="1"/>
  <c r="H29" i="1"/>
  <c r="G37" i="1"/>
  <c r="F38" i="1"/>
  <c r="H38" i="1" s="1"/>
  <c r="H37" i="1" s="1"/>
  <c r="H42" i="1"/>
  <c r="H41" i="1" s="1"/>
  <c r="H40" i="1" s="1"/>
  <c r="G42" i="1"/>
  <c r="G41" i="1" s="1"/>
  <c r="G40" i="1" s="1"/>
  <c r="G36" i="1" l="1"/>
  <c r="F11" i="1"/>
  <c r="F14" i="1"/>
  <c r="F17" i="1"/>
  <c r="F13" i="1" l="1"/>
  <c r="H13" i="1" s="1"/>
  <c r="H14" i="1"/>
  <c r="F16" i="1"/>
  <c r="H16" i="1" s="1"/>
  <c r="H17" i="1"/>
  <c r="F10" i="1"/>
  <c r="H10" i="1" s="1"/>
  <c r="H11" i="1"/>
  <c r="F29" i="1"/>
  <c r="F28" i="1" s="1"/>
  <c r="F19" i="1" s="1"/>
  <c r="F37" i="1"/>
  <c r="F42" i="1"/>
  <c r="F41" i="1" s="1"/>
  <c r="F40" i="1" s="1"/>
  <c r="F46" i="1"/>
  <c r="F45" i="1" s="1"/>
  <c r="F44" i="1" s="1"/>
  <c r="F48" i="1"/>
  <c r="F54" i="1"/>
  <c r="F53" i="1" s="1"/>
  <c r="F52" i="1" s="1"/>
  <c r="G29" i="1"/>
  <c r="H34" i="1"/>
  <c r="G34" i="1"/>
  <c r="G33" i="1" s="1"/>
  <c r="H46" i="1"/>
  <c r="H45" i="1" s="1"/>
  <c r="H44" i="1" s="1"/>
  <c r="G46" i="1"/>
  <c r="G45" i="1" s="1"/>
  <c r="G44" i="1" s="1"/>
  <c r="H50" i="1"/>
  <c r="H49" i="1" s="1"/>
  <c r="H48" i="1" s="1"/>
  <c r="G50" i="1"/>
  <c r="G49" i="1" s="1"/>
  <c r="G48" i="1" s="1"/>
  <c r="H54" i="1"/>
  <c r="H53" i="1" s="1"/>
  <c r="H52" i="1" s="1"/>
  <c r="G54" i="1"/>
  <c r="G53" i="1" s="1"/>
  <c r="G52" i="1" s="1"/>
  <c r="G28" i="1" l="1"/>
  <c r="F36" i="1"/>
  <c r="H36" i="1" s="1"/>
  <c r="F9" i="1"/>
  <c r="F8" i="1" s="1"/>
  <c r="H8" i="1" s="1"/>
  <c r="G56" i="1"/>
  <c r="H28" i="1"/>
  <c r="H24" i="1" l="1"/>
  <c r="H23" i="1"/>
  <c r="H9" i="1"/>
  <c r="H21" i="1"/>
  <c r="F56" i="1"/>
  <c r="H56" i="1" s="1"/>
</calcChain>
</file>

<file path=xl/sharedStrings.xml><?xml version="1.0" encoding="utf-8"?>
<sst xmlns="http://schemas.openxmlformats.org/spreadsheetml/2006/main" count="191" uniqueCount="87">
  <si>
    <t>Наименование</t>
  </si>
  <si>
    <t>Целевая статья</t>
  </si>
  <si>
    <t>Сумма, руб.</t>
  </si>
  <si>
    <t>Группа видов расходов</t>
  </si>
  <si>
    <t>Раздел</t>
  </si>
  <si>
    <t>Подраздел</t>
  </si>
  <si>
    <t>Комплексы процессных мероприятий по обеспечению пожарной безопасности на территории м.о. Красноярское Киреевского района</t>
  </si>
  <si>
    <t>Комплекс процессных мероприятий "Опашка населенных пунктов"</t>
  </si>
  <si>
    <t>Расходы на опашку населенных пунктов</t>
  </si>
  <si>
    <t>Иные закупки товаров, работ и услуг для обеспечения государственных (муниципальных) нужд</t>
  </si>
  <si>
    <t>Комплекс процессных мероприятий «Ремонт пожарных гидрантов»</t>
  </si>
  <si>
    <t>Расходы на ремонт пожарных гидрантов</t>
  </si>
  <si>
    <t>Комплекс процессных мероприятий «Обустройство пожарного пирса для забора воды»</t>
  </si>
  <si>
    <t>Расходы на обустройство пожарного пирса для забора воды</t>
  </si>
  <si>
    <t>Комплексы процессных мероприятий</t>
  </si>
  <si>
    <t>Комплекс процессных мероприятий по обеспечению безопасности дорожного движения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 (организация электроосвещения вдоль дорог)</t>
  </si>
  <si>
    <t>Расходы на организацию электроосвещения вдоль дорог</t>
  </si>
  <si>
    <t>Комплекс процессных мероприятий, направленные на улучшение системы водоснабжения населенных пунктов муниципального образования Красноярское Киреевского района</t>
  </si>
  <si>
    <t>Расходы на улучшение системы водоснабжения населенных пунктов, осуществляемые за счет средств муниципального образования</t>
  </si>
  <si>
    <t>Иные закупки товаров, работ и услуг для государственных (муниципальных) нужд</t>
  </si>
  <si>
    <t xml:space="preserve">Комплекс процессных мероприятий по организации уличного освещения на территории муниципального образования Красноярское Киреевского района </t>
  </si>
  <si>
    <t>Расходы на ремонт уличного освещения</t>
  </si>
  <si>
    <t>Комплекс процессных мероприятий по борьбе с борщевиком Сосновского на землях населенных пунктов</t>
  </si>
  <si>
    <t>Расходы на реализацию мероприятий по борьбе с борщевиком Сосновского на землях населенных пунктов</t>
  </si>
  <si>
    <t>Расходы по формированию современной городской среды</t>
  </si>
  <si>
    <t>Итого:</t>
  </si>
  <si>
    <t>84 0 00 00000</t>
  </si>
  <si>
    <t>84 4 00 00000</t>
  </si>
  <si>
    <t>84 4 01 00000</t>
  </si>
  <si>
    <t>84 4 01 20480</t>
  </si>
  <si>
    <t>84 4 02 00000</t>
  </si>
  <si>
    <t>84 4 02 20480</t>
  </si>
  <si>
    <t>84 4 03 00000</t>
  </si>
  <si>
    <t>84 4 03 20480</t>
  </si>
  <si>
    <t>01 0 00 00000</t>
  </si>
  <si>
    <t>01 4 00 00000</t>
  </si>
  <si>
    <t>01 4 02 00000</t>
  </si>
  <si>
    <t>86 0  00 00000</t>
  </si>
  <si>
    <t>81 0 00 00000</t>
  </si>
  <si>
    <t>81 4 00 00000</t>
  </si>
  <si>
    <t>81 4 00 20370</t>
  </si>
  <si>
    <t>82 0 00 00000</t>
  </si>
  <si>
    <t>82 4 00 00000</t>
  </si>
  <si>
    <t>82 4 00 20450</t>
  </si>
  <si>
    <t>83 0 00 00000</t>
  </si>
  <si>
    <t>83 4 00 00000</t>
  </si>
  <si>
    <t>83 4 00 20460</t>
  </si>
  <si>
    <t>85 0 00 00000</t>
  </si>
  <si>
    <t>85 4 00 00000</t>
  </si>
  <si>
    <t>85 4 00 20470</t>
  </si>
  <si>
    <t>х</t>
  </si>
  <si>
    <t>03</t>
  </si>
  <si>
    <t>04</t>
  </si>
  <si>
    <t>05</t>
  </si>
  <si>
    <t>09</t>
  </si>
  <si>
    <t>02</t>
  </si>
  <si>
    <t>Расходы на содержание автомобильных дорог местного значения в рамках исполнения полномочий по
решению вопросов местного значения, переданных  
муниципальным образованием Киреевский район согласно заключенным соглашениям за счет средств иных межбюджетных трансфертов</t>
  </si>
  <si>
    <t>Мероприятия по содержанию автомобильных дорог и сооружений на них по Подпрограмме "Паспортизация автомобильных дорог общего пользования местного значения на территории
 муниципального образования Красноярское Киреевского района"</t>
  </si>
  <si>
    <t>Муниципальная программа «Энергосбережение и энергоэффективность в муниципальном образовании Красноярское Киреевского района»</t>
  </si>
  <si>
    <t>Муниципальная  программа «Формирование современной городской среды в  м.о. Красноярское  Киреевского района Тульской области»</t>
  </si>
  <si>
    <t>Муниципальная программа «Развитие малого и среднего предпринимательства в муниципальном образовании Красноярское Киреевского района»</t>
  </si>
  <si>
    <t>Муниципальная  программа «Предотвращение распространения сорного растения борщевик Сосновского на территории муниципального образования Красноярское  Киреевского района Тульской области»</t>
  </si>
  <si>
    <t>Муниципальная программа  "Комплексное развитие систем коммунальной инфраструктуры муниципального образования Красноярское Киреевского района"</t>
  </si>
  <si>
    <t>Комплекс процессных мероприятий "Содержание автомобильных дорог общего пользования местного значения на территории муниципального 
образования Красноярское
 Киреевского района"</t>
  </si>
  <si>
    <t>Муниципальная программа "Развитие автомобильных дорог общего пользования местного значения на территории муниципального образования Красноярское Киреевского района»</t>
  </si>
  <si>
    <t>Муниципальная  программа "Обеспечение пожарной безопасности на территории муниципального образования Красноярское Киреевского района"</t>
  </si>
  <si>
    <r>
      <t>Комплекс процессных мероприятий</t>
    </r>
    <r>
      <rPr>
        <b/>
        <sz val="13"/>
        <color rgb="FF000000"/>
        <rFont val="PT Astra Serif"/>
        <family val="1"/>
        <charset val="204"/>
      </rPr>
      <t xml:space="preserve"> по формированию современной городской среды на территории муниципального образования Красноярское  Киреевского района Тульской области</t>
    </r>
  </si>
  <si>
    <t>Расходы на публикацию в средствах массовой информации информационных материалов по вопросам развития малого и среднего предпринимательства</t>
  </si>
  <si>
    <t>Комплекс процессных мероприятий по"Публикация в средствах массовой информации информационных материалов по вопросам развития малого и среднего предпринимательства"</t>
  </si>
  <si>
    <t>% исполнения к году</t>
  </si>
  <si>
    <t xml:space="preserve">  86 4  00 00000</t>
  </si>
  <si>
    <t>Начальник сектора экономики финансов                                  О.В. Андреева</t>
  </si>
  <si>
    <t>86 4 00 80462</t>
  </si>
  <si>
    <t>01 4 02 20461</t>
  </si>
  <si>
    <t>01 4 03 20461</t>
  </si>
  <si>
    <t>Расходы бюджета муниципального образования Красноярское  Киреевского района на реализацию муниципальных программ  за 1 квартал 2025 года</t>
  </si>
  <si>
    <t>Утвержденный план на 2025 год</t>
  </si>
  <si>
    <t>Исполнено на  01.04.2025</t>
  </si>
  <si>
    <t>01 4 03 20320</t>
  </si>
  <si>
    <t>Муниципальный проект "Народный бюджет"</t>
  </si>
  <si>
    <t>Муниципальные проекты</t>
  </si>
  <si>
    <t>01 2 01 S0551</t>
  </si>
  <si>
    <t>Мероприятия, направленные на реализацию проекта «Народный бюджет» в рамках инициативного проекта  «Ремонт автомобильной дороги К№71:12:010103:910 п.Серебряные Ключи Киреевского района»</t>
  </si>
  <si>
    <t>01 4 01 20461</t>
  </si>
  <si>
    <t>Расходы на ремонт автомобильных дорог местного значения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</si>
  <si>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Комплекс процессных мероприятий "Капитальный ремонт автомобильных дорог общего пользования местного значения на территории муниципального образования  Красноярское Киреевского района»</t>
  </si>
  <si>
    <t xml:space="preserve">Приложение №3                                                                                                                   к постановлению администрации 
муниципального образования 
Красноярское Киреевского района 
от 29.04.2025 г. №28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</si>
</sst>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3"/>
      <color rgb="FF000000"/>
      <name val="PT Astra Serif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2" xfId="0" applyBorder="1" applyAlignment="1">
      <alignment horizontal="right"/>
    </xf>
    <xf numFmtId="0" fontId="0" fillId="0" borderId="0" xfId="0" applyBorder="1" applyAlignment="1">
      <alignment horizontal="right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 shrinkToFit="1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2" fillId="2" borderId="15" xfId="0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0" fontId="2" fillId="2" borderId="9" xfId="0" applyFont="1" applyFill="1" applyBorder="1" applyAlignment="1">
      <alignment vertical="center" wrapText="1"/>
    </xf>
    <xf numFmtId="49" fontId="8" fillId="2" borderId="12" xfId="0" applyNumberFormat="1" applyFont="1" applyFill="1" applyBorder="1" applyAlignment="1">
      <alignment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1" fillId="0" borderId="0" xfId="0" applyFont="1" applyBorder="1" applyAlignment="1">
      <alignment horizontal="right" vertical="distributed" wrapText="1"/>
    </xf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tabSelected="1" zoomScale="85" zoomScaleNormal="85" workbookViewId="0">
      <selection activeCell="D1" sqref="D1:H2"/>
    </sheetView>
  </sheetViews>
  <sheetFormatPr defaultRowHeight="15" x14ac:dyDescent="0.25"/>
  <cols>
    <col min="1" max="1" width="42.140625" customWidth="1"/>
    <col min="2" max="2" width="13.5703125" customWidth="1"/>
    <col min="3" max="3" width="6.85546875" customWidth="1"/>
    <col min="4" max="4" width="6.140625" customWidth="1"/>
    <col min="5" max="5" width="8.42578125" customWidth="1"/>
    <col min="6" max="6" width="15.5703125" customWidth="1"/>
    <col min="7" max="7" width="13.7109375" customWidth="1"/>
    <col min="8" max="8" width="16.140625" customWidth="1"/>
  </cols>
  <sheetData>
    <row r="1" spans="1:8" ht="15" customHeight="1" x14ac:dyDescent="0.25">
      <c r="D1" s="63" t="s">
        <v>86</v>
      </c>
      <c r="E1" s="64"/>
      <c r="F1" s="64"/>
      <c r="G1" s="64"/>
      <c r="H1" s="64"/>
    </row>
    <row r="2" spans="1:8" ht="68.25" customHeight="1" x14ac:dyDescent="0.25">
      <c r="D2" s="64"/>
      <c r="E2" s="64"/>
      <c r="F2" s="64"/>
      <c r="G2" s="64"/>
      <c r="H2" s="64"/>
    </row>
    <row r="3" spans="1:8" ht="3" hidden="1" customHeight="1" x14ac:dyDescent="0.25">
      <c r="D3" s="13"/>
      <c r="E3" s="13"/>
      <c r="F3" s="12"/>
      <c r="G3" s="12"/>
      <c r="H3" s="12"/>
    </row>
    <row r="4" spans="1:8" ht="63.75" customHeight="1" x14ac:dyDescent="0.25">
      <c r="A4" s="71" t="s">
        <v>75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67" t="s">
        <v>0</v>
      </c>
      <c r="B5" s="69" t="s">
        <v>1</v>
      </c>
      <c r="C5" s="69" t="s">
        <v>3</v>
      </c>
      <c r="D5" s="69" t="s">
        <v>4</v>
      </c>
      <c r="E5" s="69" t="s">
        <v>5</v>
      </c>
      <c r="F5" s="65" t="s">
        <v>2</v>
      </c>
      <c r="G5" s="65"/>
      <c r="H5" s="66"/>
    </row>
    <row r="6" spans="1:8" ht="119.25" customHeight="1" x14ac:dyDescent="0.25">
      <c r="A6" s="68"/>
      <c r="B6" s="70"/>
      <c r="C6" s="70"/>
      <c r="D6" s="70"/>
      <c r="E6" s="70"/>
      <c r="F6" s="3" t="s">
        <v>76</v>
      </c>
      <c r="G6" s="3" t="s">
        <v>77</v>
      </c>
      <c r="H6" s="3" t="s">
        <v>69</v>
      </c>
    </row>
    <row r="7" spans="1:8" ht="15.75" x14ac:dyDescent="0.25">
      <c r="A7" s="1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4">
        <v>8</v>
      </c>
    </row>
    <row r="8" spans="1:8" ht="95.25" customHeight="1" x14ac:dyDescent="0.25">
      <c r="A8" s="14" t="s">
        <v>65</v>
      </c>
      <c r="B8" s="5" t="s">
        <v>26</v>
      </c>
      <c r="C8" s="5"/>
      <c r="D8" s="6" t="s">
        <v>51</v>
      </c>
      <c r="E8" s="6">
        <v>10</v>
      </c>
      <c r="F8" s="7">
        <f>F9</f>
        <v>190000</v>
      </c>
      <c r="G8" s="7">
        <v>0</v>
      </c>
      <c r="H8" s="7">
        <f>G8/F8*100</f>
        <v>0</v>
      </c>
    </row>
    <row r="9" spans="1:8" ht="81" customHeight="1" x14ac:dyDescent="0.25">
      <c r="A9" s="14" t="s">
        <v>6</v>
      </c>
      <c r="B9" s="8" t="s">
        <v>27</v>
      </c>
      <c r="C9" s="8"/>
      <c r="D9" s="9" t="s">
        <v>51</v>
      </c>
      <c r="E9" s="9">
        <v>10</v>
      </c>
      <c r="F9" s="10">
        <f>F10+F13+F16</f>
        <v>190000</v>
      </c>
      <c r="G9" s="10">
        <f>G10+G13+G161</f>
        <v>0</v>
      </c>
      <c r="H9" s="10">
        <f>G9/F9*100</f>
        <v>0</v>
      </c>
    </row>
    <row r="10" spans="1:8" ht="45.75" customHeight="1" x14ac:dyDescent="0.25">
      <c r="A10" s="15" t="s">
        <v>7</v>
      </c>
      <c r="B10" s="8" t="s">
        <v>28</v>
      </c>
      <c r="C10" s="8"/>
      <c r="D10" s="9" t="s">
        <v>51</v>
      </c>
      <c r="E10" s="9">
        <v>10</v>
      </c>
      <c r="F10" s="10">
        <f>F11</f>
        <v>40000</v>
      </c>
      <c r="G10" s="10">
        <f>G11</f>
        <v>0</v>
      </c>
      <c r="H10" s="10">
        <f>G10/F10*100</f>
        <v>0</v>
      </c>
    </row>
    <row r="11" spans="1:8" ht="33" x14ac:dyDescent="0.25">
      <c r="A11" s="16" t="s">
        <v>8</v>
      </c>
      <c r="B11" s="17" t="s">
        <v>29</v>
      </c>
      <c r="C11" s="17">
        <v>200</v>
      </c>
      <c r="D11" s="18" t="s">
        <v>51</v>
      </c>
      <c r="E11" s="18">
        <v>10</v>
      </c>
      <c r="F11" s="19">
        <f>F12</f>
        <v>40000</v>
      </c>
      <c r="G11" s="19">
        <v>0</v>
      </c>
      <c r="H11" s="19">
        <f>G11/F11*100</f>
        <v>0</v>
      </c>
    </row>
    <row r="12" spans="1:8" ht="49.5" x14ac:dyDescent="0.25">
      <c r="A12" s="20" t="s">
        <v>9</v>
      </c>
      <c r="B12" s="17" t="s">
        <v>29</v>
      </c>
      <c r="C12" s="17">
        <v>240</v>
      </c>
      <c r="D12" s="18" t="s">
        <v>51</v>
      </c>
      <c r="E12" s="18">
        <v>10</v>
      </c>
      <c r="F12" s="19">
        <v>40000</v>
      </c>
      <c r="G12" s="19">
        <v>0</v>
      </c>
      <c r="H12" s="19">
        <f>G12/F12*0</f>
        <v>0</v>
      </c>
    </row>
    <row r="13" spans="1:8" ht="49.5" x14ac:dyDescent="0.25">
      <c r="A13" s="15" t="s">
        <v>10</v>
      </c>
      <c r="B13" s="8" t="s">
        <v>30</v>
      </c>
      <c r="C13" s="8"/>
      <c r="D13" s="9" t="s">
        <v>51</v>
      </c>
      <c r="E13" s="9">
        <v>10</v>
      </c>
      <c r="F13" s="10">
        <f>F14</f>
        <v>50000</v>
      </c>
      <c r="G13" s="10">
        <f>G14</f>
        <v>0</v>
      </c>
      <c r="H13" s="10">
        <f t="shared" ref="H13:H18" si="0">G13/F13*100</f>
        <v>0</v>
      </c>
    </row>
    <row r="14" spans="1:8" ht="33" x14ac:dyDescent="0.25">
      <c r="A14" s="20" t="s">
        <v>11</v>
      </c>
      <c r="B14" s="17" t="s">
        <v>31</v>
      </c>
      <c r="C14" s="17">
        <v>200</v>
      </c>
      <c r="D14" s="18" t="s">
        <v>51</v>
      </c>
      <c r="E14" s="18">
        <v>10</v>
      </c>
      <c r="F14" s="19">
        <f>F15</f>
        <v>50000</v>
      </c>
      <c r="G14" s="19">
        <f>G15</f>
        <v>0</v>
      </c>
      <c r="H14" s="19">
        <f t="shared" si="0"/>
        <v>0</v>
      </c>
    </row>
    <row r="15" spans="1:8" ht="49.5" x14ac:dyDescent="0.25">
      <c r="A15" s="20" t="s">
        <v>9</v>
      </c>
      <c r="B15" s="17" t="s">
        <v>31</v>
      </c>
      <c r="C15" s="17">
        <v>240</v>
      </c>
      <c r="D15" s="18" t="s">
        <v>51</v>
      </c>
      <c r="E15" s="18">
        <v>10</v>
      </c>
      <c r="F15" s="19">
        <v>50000</v>
      </c>
      <c r="G15" s="19">
        <v>0</v>
      </c>
      <c r="H15" s="19">
        <f t="shared" si="0"/>
        <v>0</v>
      </c>
    </row>
    <row r="16" spans="1:8" ht="49.5" x14ac:dyDescent="0.25">
      <c r="A16" s="15" t="s">
        <v>12</v>
      </c>
      <c r="B16" s="8" t="s">
        <v>32</v>
      </c>
      <c r="C16" s="8"/>
      <c r="D16" s="18" t="s">
        <v>51</v>
      </c>
      <c r="E16" s="18">
        <v>10</v>
      </c>
      <c r="F16" s="19">
        <f>F17</f>
        <v>100000</v>
      </c>
      <c r="G16" s="19">
        <f>G17</f>
        <v>0</v>
      </c>
      <c r="H16" s="19">
        <f t="shared" si="0"/>
        <v>0</v>
      </c>
    </row>
    <row r="17" spans="1:8" ht="33" x14ac:dyDescent="0.25">
      <c r="A17" s="20" t="s">
        <v>13</v>
      </c>
      <c r="B17" s="17" t="s">
        <v>33</v>
      </c>
      <c r="C17" s="17">
        <v>200</v>
      </c>
      <c r="D17" s="18" t="s">
        <v>51</v>
      </c>
      <c r="E17" s="18">
        <v>10</v>
      </c>
      <c r="F17" s="19">
        <f>F18</f>
        <v>100000</v>
      </c>
      <c r="G17" s="19">
        <f>G18</f>
        <v>0</v>
      </c>
      <c r="H17" s="19">
        <f t="shared" si="0"/>
        <v>0</v>
      </c>
    </row>
    <row r="18" spans="1:8" ht="49.5" x14ac:dyDescent="0.25">
      <c r="A18" s="16" t="s">
        <v>9</v>
      </c>
      <c r="B18" s="17" t="s">
        <v>33</v>
      </c>
      <c r="C18" s="17">
        <v>240</v>
      </c>
      <c r="D18" s="18" t="s">
        <v>51</v>
      </c>
      <c r="E18" s="18">
        <v>10</v>
      </c>
      <c r="F18" s="19">
        <v>100000</v>
      </c>
      <c r="G18" s="19">
        <v>0</v>
      </c>
      <c r="H18" s="19">
        <f t="shared" si="0"/>
        <v>0</v>
      </c>
    </row>
    <row r="19" spans="1:8" ht="115.5" x14ac:dyDescent="0.25">
      <c r="A19" s="21" t="s">
        <v>64</v>
      </c>
      <c r="B19" s="8" t="s">
        <v>34</v>
      </c>
      <c r="C19" s="22"/>
      <c r="D19" s="9" t="s">
        <v>52</v>
      </c>
      <c r="E19" s="9" t="s">
        <v>54</v>
      </c>
      <c r="F19" s="10">
        <f>F20+F24</f>
        <v>11569987.17</v>
      </c>
      <c r="G19" s="10">
        <f>G24+G20</f>
        <v>648816.52</v>
      </c>
      <c r="H19" s="23">
        <f t="shared" ref="H19:H24" si="1">G19/F19*100</f>
        <v>5.6077548787809075</v>
      </c>
    </row>
    <row r="20" spans="1:8" ht="33" x14ac:dyDescent="0.25">
      <c r="A20" s="21" t="s">
        <v>80</v>
      </c>
      <c r="B20" s="8" t="s">
        <v>81</v>
      </c>
      <c r="C20" s="22"/>
      <c r="D20" s="9" t="s">
        <v>52</v>
      </c>
      <c r="E20" s="9" t="s">
        <v>54</v>
      </c>
      <c r="F20" s="10">
        <v>4499987.17</v>
      </c>
      <c r="G20" s="10">
        <v>0</v>
      </c>
      <c r="H20" s="23">
        <f t="shared" si="1"/>
        <v>0</v>
      </c>
    </row>
    <row r="21" spans="1:8" ht="33" x14ac:dyDescent="0.25">
      <c r="A21" s="14" t="s">
        <v>79</v>
      </c>
      <c r="B21" s="8" t="s">
        <v>81</v>
      </c>
      <c r="C21" s="8"/>
      <c r="D21" s="9" t="s">
        <v>52</v>
      </c>
      <c r="E21" s="9" t="s">
        <v>54</v>
      </c>
      <c r="F21" s="10">
        <f>F22</f>
        <v>4499987.17</v>
      </c>
      <c r="G21" s="10">
        <f>G22</f>
        <v>0</v>
      </c>
      <c r="H21" s="23">
        <f t="shared" si="1"/>
        <v>0</v>
      </c>
    </row>
    <row r="22" spans="1:8" ht="115.5" x14ac:dyDescent="0.25">
      <c r="A22" s="24" t="s">
        <v>82</v>
      </c>
      <c r="B22" s="17" t="s">
        <v>81</v>
      </c>
      <c r="C22" s="17"/>
      <c r="D22" s="18" t="s">
        <v>52</v>
      </c>
      <c r="E22" s="18" t="s">
        <v>54</v>
      </c>
      <c r="F22" s="19">
        <f>F23</f>
        <v>4499987.17</v>
      </c>
      <c r="G22" s="19">
        <f>G23</f>
        <v>0</v>
      </c>
      <c r="H22" s="25">
        <f t="shared" si="1"/>
        <v>0</v>
      </c>
    </row>
    <row r="23" spans="1:8" ht="49.5" x14ac:dyDescent="0.25">
      <c r="A23" s="24" t="s">
        <v>19</v>
      </c>
      <c r="B23" s="17" t="s">
        <v>81</v>
      </c>
      <c r="C23" s="17">
        <v>240</v>
      </c>
      <c r="D23" s="18" t="s">
        <v>52</v>
      </c>
      <c r="E23" s="18" t="s">
        <v>54</v>
      </c>
      <c r="F23" s="19">
        <v>4499987.17</v>
      </c>
      <c r="G23" s="19">
        <v>0</v>
      </c>
      <c r="H23" s="25">
        <f t="shared" si="1"/>
        <v>0</v>
      </c>
    </row>
    <row r="24" spans="1:8" ht="33" x14ac:dyDescent="0.25">
      <c r="A24" s="14" t="s">
        <v>14</v>
      </c>
      <c r="B24" s="8" t="s">
        <v>35</v>
      </c>
      <c r="C24" s="8"/>
      <c r="D24" s="9" t="s">
        <v>52</v>
      </c>
      <c r="E24" s="9" t="s">
        <v>54</v>
      </c>
      <c r="F24" s="10">
        <f>F28+F33+F25</f>
        <v>7070000</v>
      </c>
      <c r="G24" s="10">
        <f>G28+G33</f>
        <v>648816.52</v>
      </c>
      <c r="H24" s="23">
        <f t="shared" si="1"/>
        <v>9.1770370579915141</v>
      </c>
    </row>
    <row r="25" spans="1:8" ht="132" x14ac:dyDescent="0.25">
      <c r="A25" s="14" t="s">
        <v>85</v>
      </c>
      <c r="B25" s="8" t="s">
        <v>83</v>
      </c>
      <c r="C25" s="8"/>
      <c r="D25" s="9" t="s">
        <v>52</v>
      </c>
      <c r="E25" s="9" t="s">
        <v>54</v>
      </c>
      <c r="F25" s="10">
        <v>4050000</v>
      </c>
      <c r="G25" s="10">
        <v>0</v>
      </c>
      <c r="H25" s="23">
        <v>0</v>
      </c>
    </row>
    <row r="26" spans="1:8" ht="148.5" x14ac:dyDescent="0.25">
      <c r="A26" s="24" t="s">
        <v>84</v>
      </c>
      <c r="B26" s="17" t="s">
        <v>83</v>
      </c>
      <c r="C26" s="17"/>
      <c r="D26" s="18" t="s">
        <v>52</v>
      </c>
      <c r="E26" s="18" t="s">
        <v>54</v>
      </c>
      <c r="F26" s="19">
        <v>4050000</v>
      </c>
      <c r="G26" s="19">
        <v>0</v>
      </c>
      <c r="H26" s="25">
        <v>0</v>
      </c>
    </row>
    <row r="27" spans="1:8" ht="49.5" x14ac:dyDescent="0.25">
      <c r="A27" s="24" t="s">
        <v>19</v>
      </c>
      <c r="B27" s="17" t="s">
        <v>83</v>
      </c>
      <c r="C27" s="17">
        <v>240</v>
      </c>
      <c r="D27" s="18" t="s">
        <v>52</v>
      </c>
      <c r="E27" s="18" t="s">
        <v>54</v>
      </c>
      <c r="F27" s="19">
        <v>4050000</v>
      </c>
      <c r="G27" s="19">
        <v>0</v>
      </c>
      <c r="H27" s="25">
        <v>0</v>
      </c>
    </row>
    <row r="28" spans="1:8" ht="198" x14ac:dyDescent="0.25">
      <c r="A28" s="14" t="s">
        <v>15</v>
      </c>
      <c r="B28" s="8" t="s">
        <v>74</v>
      </c>
      <c r="C28" s="26"/>
      <c r="D28" s="9" t="s">
        <v>52</v>
      </c>
      <c r="E28" s="9" t="s">
        <v>54</v>
      </c>
      <c r="F28" s="10">
        <f>F29+F31</f>
        <v>1120000</v>
      </c>
      <c r="G28" s="10">
        <f t="shared" ref="F28:H29" si="2">G29</f>
        <v>542156.05000000005</v>
      </c>
      <c r="H28" s="23">
        <f>G28/F28*100</f>
        <v>48.406790178571434</v>
      </c>
    </row>
    <row r="29" spans="1:8" ht="33" x14ac:dyDescent="0.25">
      <c r="A29" s="27" t="s">
        <v>16</v>
      </c>
      <c r="B29" s="17" t="s">
        <v>74</v>
      </c>
      <c r="C29" s="17"/>
      <c r="D29" s="18" t="s">
        <v>52</v>
      </c>
      <c r="E29" s="18" t="s">
        <v>54</v>
      </c>
      <c r="F29" s="19">
        <f t="shared" si="2"/>
        <v>1100000</v>
      </c>
      <c r="G29" s="19">
        <f t="shared" si="2"/>
        <v>542156.05000000005</v>
      </c>
      <c r="H29" s="25">
        <f t="shared" si="2"/>
        <v>49.286913636363636</v>
      </c>
    </row>
    <row r="30" spans="1:8" ht="49.5" x14ac:dyDescent="0.25">
      <c r="A30" s="24" t="s">
        <v>9</v>
      </c>
      <c r="B30" s="17" t="s">
        <v>74</v>
      </c>
      <c r="C30" s="17">
        <v>240</v>
      </c>
      <c r="D30" s="18" t="s">
        <v>52</v>
      </c>
      <c r="E30" s="18" t="s">
        <v>54</v>
      </c>
      <c r="F30" s="19">
        <v>1100000</v>
      </c>
      <c r="G30" s="19">
        <v>542156.05000000005</v>
      </c>
      <c r="H30" s="25">
        <f>G30/F30*100</f>
        <v>49.286913636363636</v>
      </c>
    </row>
    <row r="31" spans="1:8" ht="132" x14ac:dyDescent="0.25">
      <c r="A31" s="30" t="s">
        <v>57</v>
      </c>
      <c r="B31" s="17" t="s">
        <v>78</v>
      </c>
      <c r="C31" s="17"/>
      <c r="D31" s="18" t="s">
        <v>52</v>
      </c>
      <c r="E31" s="18" t="s">
        <v>54</v>
      </c>
      <c r="F31" s="19">
        <f>F32</f>
        <v>20000</v>
      </c>
      <c r="G31" s="19">
        <f>G32</f>
        <v>0</v>
      </c>
      <c r="H31" s="19">
        <f>G31/F31*100</f>
        <v>0</v>
      </c>
    </row>
    <row r="32" spans="1:8" ht="49.5" x14ac:dyDescent="0.25">
      <c r="A32" s="30" t="s">
        <v>9</v>
      </c>
      <c r="B32" s="17" t="s">
        <v>78</v>
      </c>
      <c r="C32" s="17">
        <v>240</v>
      </c>
      <c r="D32" s="18" t="s">
        <v>52</v>
      </c>
      <c r="E32" s="18" t="s">
        <v>54</v>
      </c>
      <c r="F32" s="19">
        <v>20000</v>
      </c>
      <c r="G32" s="19">
        <v>0</v>
      </c>
      <c r="H32" s="19">
        <f>G32/F32*100</f>
        <v>0</v>
      </c>
    </row>
    <row r="33" spans="1:8" ht="125.25" customHeight="1" x14ac:dyDescent="0.25">
      <c r="A33" s="28" t="s">
        <v>63</v>
      </c>
      <c r="B33" s="8" t="s">
        <v>36</v>
      </c>
      <c r="C33" s="59"/>
      <c r="D33" s="60" t="s">
        <v>52</v>
      </c>
      <c r="E33" s="60" t="s">
        <v>54</v>
      </c>
      <c r="F33" s="61">
        <f>F34</f>
        <v>1900000</v>
      </c>
      <c r="G33" s="61">
        <f t="shared" ref="G33:H34" si="3">G34</f>
        <v>106660.47</v>
      </c>
      <c r="H33" s="61">
        <f>G33/F33*100</f>
        <v>5.613708947368421</v>
      </c>
    </row>
    <row r="34" spans="1:8" ht="182.25" customHeight="1" x14ac:dyDescent="0.25">
      <c r="A34" s="29" t="s">
        <v>56</v>
      </c>
      <c r="B34" s="17" t="s">
        <v>73</v>
      </c>
      <c r="C34" s="26"/>
      <c r="D34" s="18" t="s">
        <v>52</v>
      </c>
      <c r="E34" s="18" t="s">
        <v>54</v>
      </c>
      <c r="F34" s="19">
        <f>F35</f>
        <v>1900000</v>
      </c>
      <c r="G34" s="19">
        <f t="shared" si="3"/>
        <v>106660.47</v>
      </c>
      <c r="H34" s="19">
        <f t="shared" si="3"/>
        <v>5.613708947368421</v>
      </c>
    </row>
    <row r="35" spans="1:8" ht="49.5" x14ac:dyDescent="0.25">
      <c r="A35" s="30" t="s">
        <v>9</v>
      </c>
      <c r="B35" s="17" t="s">
        <v>73</v>
      </c>
      <c r="C35" s="17">
        <v>240</v>
      </c>
      <c r="D35" s="18" t="s">
        <v>52</v>
      </c>
      <c r="E35" s="18" t="s">
        <v>54</v>
      </c>
      <c r="F35" s="19">
        <v>1900000</v>
      </c>
      <c r="G35" s="19">
        <v>106660.47</v>
      </c>
      <c r="H35" s="19">
        <f>G35/F35*100</f>
        <v>5.613708947368421</v>
      </c>
    </row>
    <row r="36" spans="1:8" ht="96.75" customHeight="1" x14ac:dyDescent="0.25">
      <c r="A36" s="31" t="s">
        <v>62</v>
      </c>
      <c r="B36" s="8" t="s">
        <v>37</v>
      </c>
      <c r="C36" s="26"/>
      <c r="D36" s="9" t="s">
        <v>53</v>
      </c>
      <c r="E36" s="9" t="s">
        <v>55</v>
      </c>
      <c r="F36" s="10">
        <f t="shared" ref="F36:H38" si="4">F37</f>
        <v>1500000</v>
      </c>
      <c r="G36" s="10">
        <f t="shared" si="4"/>
        <v>737780.02</v>
      </c>
      <c r="H36" s="23">
        <f>G36/F36*100</f>
        <v>49.18533466666667</v>
      </c>
    </row>
    <row r="37" spans="1:8" ht="116.25" customHeight="1" x14ac:dyDescent="0.25">
      <c r="A37" s="31" t="s">
        <v>17</v>
      </c>
      <c r="B37" s="8" t="s">
        <v>70</v>
      </c>
      <c r="C37" s="26"/>
      <c r="D37" s="9" t="s">
        <v>53</v>
      </c>
      <c r="E37" s="9" t="s">
        <v>55</v>
      </c>
      <c r="F37" s="10">
        <f t="shared" si="4"/>
        <v>1500000</v>
      </c>
      <c r="G37" s="10">
        <f t="shared" si="4"/>
        <v>737780.02</v>
      </c>
      <c r="H37" s="23">
        <f t="shared" si="4"/>
        <v>49.18533466666667</v>
      </c>
    </row>
    <row r="38" spans="1:8" ht="81" customHeight="1" x14ac:dyDescent="0.25">
      <c r="A38" s="32" t="s">
        <v>18</v>
      </c>
      <c r="B38" s="17" t="s">
        <v>72</v>
      </c>
      <c r="C38" s="26"/>
      <c r="D38" s="18" t="s">
        <v>53</v>
      </c>
      <c r="E38" s="18" t="s">
        <v>55</v>
      </c>
      <c r="F38" s="19">
        <f t="shared" si="4"/>
        <v>1500000</v>
      </c>
      <c r="G38" s="19">
        <f>G39</f>
        <v>737780.02</v>
      </c>
      <c r="H38" s="25">
        <f>G38/F38*100</f>
        <v>49.18533466666667</v>
      </c>
    </row>
    <row r="39" spans="1:8" ht="49.5" x14ac:dyDescent="0.25">
      <c r="A39" s="32" t="s">
        <v>19</v>
      </c>
      <c r="B39" s="17" t="s">
        <v>72</v>
      </c>
      <c r="C39" s="17">
        <v>240</v>
      </c>
      <c r="D39" s="18" t="s">
        <v>53</v>
      </c>
      <c r="E39" s="18" t="s">
        <v>55</v>
      </c>
      <c r="F39" s="19">
        <v>1500000</v>
      </c>
      <c r="G39" s="19">
        <v>737780.02</v>
      </c>
      <c r="H39" s="25">
        <f>G39/F39*100</f>
        <v>49.18533466666667</v>
      </c>
    </row>
    <row r="40" spans="1:8" ht="96.75" customHeight="1" x14ac:dyDescent="0.25">
      <c r="A40" s="34" t="s">
        <v>58</v>
      </c>
      <c r="B40" s="35" t="s">
        <v>38</v>
      </c>
      <c r="C40" s="26"/>
      <c r="D40" s="9" t="s">
        <v>53</v>
      </c>
      <c r="E40" s="9" t="s">
        <v>51</v>
      </c>
      <c r="F40" s="36">
        <f t="shared" ref="F40:H42" si="5">F41</f>
        <v>30000</v>
      </c>
      <c r="G40" s="10">
        <f t="shared" si="5"/>
        <v>0</v>
      </c>
      <c r="H40" s="37">
        <f t="shared" si="5"/>
        <v>0</v>
      </c>
    </row>
    <row r="41" spans="1:8" ht="99" x14ac:dyDescent="0.25">
      <c r="A41" s="34" t="s">
        <v>20</v>
      </c>
      <c r="B41" s="8" t="s">
        <v>39</v>
      </c>
      <c r="C41" s="38"/>
      <c r="D41" s="9" t="s">
        <v>53</v>
      </c>
      <c r="E41" s="39" t="s">
        <v>51</v>
      </c>
      <c r="F41" s="10">
        <f t="shared" si="5"/>
        <v>30000</v>
      </c>
      <c r="G41" s="10">
        <f t="shared" si="5"/>
        <v>0</v>
      </c>
      <c r="H41" s="40">
        <f t="shared" si="5"/>
        <v>0</v>
      </c>
    </row>
    <row r="42" spans="1:8" ht="33" x14ac:dyDescent="0.25">
      <c r="A42" s="30" t="s">
        <v>21</v>
      </c>
      <c r="B42" s="17" t="s">
        <v>40</v>
      </c>
      <c r="C42" s="26"/>
      <c r="D42" s="18" t="s">
        <v>53</v>
      </c>
      <c r="E42" s="18" t="s">
        <v>51</v>
      </c>
      <c r="F42" s="41">
        <f t="shared" si="5"/>
        <v>30000</v>
      </c>
      <c r="G42" s="19">
        <f t="shared" si="5"/>
        <v>0</v>
      </c>
      <c r="H42" s="42">
        <f t="shared" si="5"/>
        <v>0</v>
      </c>
    </row>
    <row r="43" spans="1:8" ht="49.5" x14ac:dyDescent="0.25">
      <c r="A43" s="30" t="s">
        <v>19</v>
      </c>
      <c r="B43" s="17" t="s">
        <v>40</v>
      </c>
      <c r="C43" s="17">
        <v>240</v>
      </c>
      <c r="D43" s="18" t="s">
        <v>53</v>
      </c>
      <c r="E43" s="18" t="s">
        <v>51</v>
      </c>
      <c r="F43" s="19">
        <v>30000</v>
      </c>
      <c r="G43" s="19">
        <v>0</v>
      </c>
      <c r="H43" s="42">
        <f>G43/F43*100</f>
        <v>0</v>
      </c>
    </row>
    <row r="44" spans="1:8" ht="130.5" customHeight="1" x14ac:dyDescent="0.25">
      <c r="A44" s="34" t="s">
        <v>61</v>
      </c>
      <c r="B44" s="8" t="s">
        <v>41</v>
      </c>
      <c r="C44" s="26"/>
      <c r="D44" s="9" t="s">
        <v>53</v>
      </c>
      <c r="E44" s="9" t="s">
        <v>51</v>
      </c>
      <c r="F44" s="10">
        <f t="shared" ref="F44:H46" si="6">F45</f>
        <v>1000</v>
      </c>
      <c r="G44" s="10">
        <f t="shared" si="6"/>
        <v>0</v>
      </c>
      <c r="H44" s="23">
        <f t="shared" si="6"/>
        <v>0</v>
      </c>
    </row>
    <row r="45" spans="1:8" ht="66" x14ac:dyDescent="0.25">
      <c r="A45" s="34" t="s">
        <v>22</v>
      </c>
      <c r="B45" s="8" t="s">
        <v>42</v>
      </c>
      <c r="C45" s="26"/>
      <c r="D45" s="9" t="s">
        <v>53</v>
      </c>
      <c r="E45" s="9" t="s">
        <v>51</v>
      </c>
      <c r="F45" s="10">
        <f t="shared" si="6"/>
        <v>1000</v>
      </c>
      <c r="G45" s="45">
        <f t="shared" si="6"/>
        <v>0</v>
      </c>
      <c r="H45" s="23">
        <f t="shared" si="6"/>
        <v>0</v>
      </c>
    </row>
    <row r="46" spans="1:8" ht="66" x14ac:dyDescent="0.25">
      <c r="A46" s="30" t="s">
        <v>23</v>
      </c>
      <c r="B46" s="43" t="s">
        <v>43</v>
      </c>
      <c r="C46" s="26"/>
      <c r="D46" s="44" t="s">
        <v>53</v>
      </c>
      <c r="E46" s="18" t="s">
        <v>51</v>
      </c>
      <c r="F46" s="41">
        <f t="shared" si="6"/>
        <v>1000</v>
      </c>
      <c r="G46" s="19">
        <f t="shared" si="6"/>
        <v>0</v>
      </c>
      <c r="H46" s="46">
        <f t="shared" si="6"/>
        <v>0</v>
      </c>
    </row>
    <row r="47" spans="1:8" ht="49.5" x14ac:dyDescent="0.25">
      <c r="A47" s="27" t="s">
        <v>19</v>
      </c>
      <c r="B47" s="17" t="s">
        <v>43</v>
      </c>
      <c r="C47" s="47">
        <v>240</v>
      </c>
      <c r="D47" s="18" t="s">
        <v>53</v>
      </c>
      <c r="E47" s="44" t="s">
        <v>51</v>
      </c>
      <c r="F47" s="19">
        <v>1000</v>
      </c>
      <c r="G47" s="41">
        <v>0</v>
      </c>
      <c r="H47" s="25">
        <f>G47/F47*100</f>
        <v>0</v>
      </c>
    </row>
    <row r="48" spans="1:8" ht="82.5" x14ac:dyDescent="0.25">
      <c r="A48" s="48" t="s">
        <v>59</v>
      </c>
      <c r="B48" s="49" t="s">
        <v>44</v>
      </c>
      <c r="C48" s="26"/>
      <c r="D48" s="44" t="s">
        <v>53</v>
      </c>
      <c r="E48" s="18" t="s">
        <v>51</v>
      </c>
      <c r="F48" s="45">
        <f t="shared" ref="F48:H50" si="7">F49</f>
        <v>100000</v>
      </c>
      <c r="G48" s="10">
        <f t="shared" si="7"/>
        <v>0</v>
      </c>
      <c r="H48" s="50">
        <f t="shared" si="7"/>
        <v>0</v>
      </c>
    </row>
    <row r="49" spans="1:8" ht="117" customHeight="1" x14ac:dyDescent="0.25">
      <c r="A49" s="15" t="s">
        <v>66</v>
      </c>
      <c r="B49" s="8" t="s">
        <v>45</v>
      </c>
      <c r="C49" s="38"/>
      <c r="D49" s="18" t="s">
        <v>53</v>
      </c>
      <c r="E49" s="44" t="s">
        <v>51</v>
      </c>
      <c r="F49" s="10">
        <f>F51</f>
        <v>100000</v>
      </c>
      <c r="G49" s="45">
        <f t="shared" si="7"/>
        <v>0</v>
      </c>
      <c r="H49" s="23">
        <f t="shared" si="7"/>
        <v>0</v>
      </c>
    </row>
    <row r="50" spans="1:8" ht="33" x14ac:dyDescent="0.25">
      <c r="A50" s="24" t="s">
        <v>24</v>
      </c>
      <c r="B50" s="43" t="s">
        <v>46</v>
      </c>
      <c r="C50" s="26"/>
      <c r="D50" s="44" t="s">
        <v>53</v>
      </c>
      <c r="E50" s="18" t="s">
        <v>51</v>
      </c>
      <c r="F50" s="19">
        <f>F51</f>
        <v>100000</v>
      </c>
      <c r="G50" s="19">
        <f t="shared" si="7"/>
        <v>0</v>
      </c>
      <c r="H50" s="33">
        <f t="shared" si="7"/>
        <v>0</v>
      </c>
    </row>
    <row r="51" spans="1:8" ht="49.5" x14ac:dyDescent="0.25">
      <c r="A51" s="27" t="s">
        <v>19</v>
      </c>
      <c r="B51" s="17" t="s">
        <v>46</v>
      </c>
      <c r="C51" s="17">
        <v>240</v>
      </c>
      <c r="D51" s="18" t="s">
        <v>53</v>
      </c>
      <c r="E51" s="18" t="s">
        <v>51</v>
      </c>
      <c r="F51" s="19">
        <v>100000</v>
      </c>
      <c r="G51" s="19">
        <v>0</v>
      </c>
      <c r="H51" s="33">
        <v>0</v>
      </c>
    </row>
    <row r="52" spans="1:8" ht="99" x14ac:dyDescent="0.25">
      <c r="A52" s="14" t="s">
        <v>60</v>
      </c>
      <c r="B52" s="8" t="s">
        <v>47</v>
      </c>
      <c r="C52" s="26"/>
      <c r="D52" s="51"/>
      <c r="E52" s="51"/>
      <c r="F52" s="10">
        <f t="shared" ref="F52:H54" si="8">F53</f>
        <v>1000</v>
      </c>
      <c r="G52" s="45">
        <f t="shared" si="8"/>
        <v>0</v>
      </c>
      <c r="H52" s="23">
        <f t="shared" si="8"/>
        <v>0</v>
      </c>
    </row>
    <row r="53" spans="1:8" ht="98.25" customHeight="1" x14ac:dyDescent="0.25">
      <c r="A53" s="53" t="s">
        <v>68</v>
      </c>
      <c r="B53" s="8" t="s">
        <v>48</v>
      </c>
      <c r="C53" s="26"/>
      <c r="D53" s="54"/>
      <c r="E53" s="51"/>
      <c r="F53" s="55">
        <f t="shared" si="8"/>
        <v>1000</v>
      </c>
      <c r="G53" s="10">
        <f t="shared" si="8"/>
        <v>0</v>
      </c>
      <c r="H53" s="56">
        <f t="shared" si="8"/>
        <v>0</v>
      </c>
    </row>
    <row r="54" spans="1:8" ht="82.5" x14ac:dyDescent="0.25">
      <c r="A54" s="24" t="s">
        <v>67</v>
      </c>
      <c r="B54" s="17" t="s">
        <v>49</v>
      </c>
      <c r="C54" s="26"/>
      <c r="D54" s="51"/>
      <c r="E54" s="52"/>
      <c r="F54" s="19">
        <f t="shared" si="8"/>
        <v>1000</v>
      </c>
      <c r="G54" s="41">
        <f t="shared" si="8"/>
        <v>0</v>
      </c>
      <c r="H54" s="25">
        <f t="shared" si="8"/>
        <v>0</v>
      </c>
    </row>
    <row r="55" spans="1:8" ht="49.5" x14ac:dyDescent="0.25">
      <c r="A55" s="57" t="s">
        <v>9</v>
      </c>
      <c r="B55" s="17" t="s">
        <v>49</v>
      </c>
      <c r="C55" s="47">
        <v>240</v>
      </c>
      <c r="D55" s="18" t="s">
        <v>52</v>
      </c>
      <c r="E55" s="18">
        <v>12</v>
      </c>
      <c r="F55" s="41">
        <v>1000</v>
      </c>
      <c r="G55" s="19">
        <v>0</v>
      </c>
      <c r="H55" s="25">
        <v>0</v>
      </c>
    </row>
    <row r="56" spans="1:8" ht="16.5" x14ac:dyDescent="0.25">
      <c r="A56" s="58" t="s">
        <v>25</v>
      </c>
      <c r="B56" s="58" t="s">
        <v>50</v>
      </c>
      <c r="C56" s="58" t="s">
        <v>50</v>
      </c>
      <c r="D56" s="58" t="s">
        <v>50</v>
      </c>
      <c r="E56" s="58" t="s">
        <v>50</v>
      </c>
      <c r="F56" s="23">
        <f>F52+F48+F44+F40+F36+F19+F8</f>
        <v>13391987.17</v>
      </c>
      <c r="G56" s="23">
        <f>G19+G38</f>
        <v>1386596.54</v>
      </c>
      <c r="H56" s="23">
        <f>G56/F56*100</f>
        <v>10.353926735430109</v>
      </c>
    </row>
    <row r="57" spans="1:8" x14ac:dyDescent="0.25">
      <c r="A57" s="11"/>
      <c r="B57" s="11"/>
      <c r="C57" s="11"/>
      <c r="D57" s="11"/>
      <c r="E57" s="11"/>
      <c r="F57" s="11"/>
      <c r="G57" s="11"/>
      <c r="H57" s="11"/>
    </row>
    <row r="58" spans="1:8" x14ac:dyDescent="0.25">
      <c r="A58" s="11"/>
      <c r="B58" s="11"/>
      <c r="C58" s="11"/>
      <c r="D58" s="11"/>
      <c r="E58" s="11"/>
      <c r="F58" s="11"/>
      <c r="G58" s="11"/>
      <c r="H58" s="11"/>
    </row>
    <row r="61" spans="1:8" ht="16.5" x14ac:dyDescent="0.25">
      <c r="A61" s="62" t="s">
        <v>71</v>
      </c>
      <c r="B61" s="62"/>
      <c r="C61" s="62"/>
      <c r="D61" s="62"/>
      <c r="E61" s="62"/>
      <c r="F61" s="62"/>
      <c r="G61" s="62"/>
      <c r="H61" s="62"/>
    </row>
  </sheetData>
  <mergeCells count="9">
    <mergeCell ref="A61:H61"/>
    <mergeCell ref="D1:H2"/>
    <mergeCell ref="F5:H5"/>
    <mergeCell ref="A5:A6"/>
    <mergeCell ref="B5:B6"/>
    <mergeCell ref="C5:C6"/>
    <mergeCell ref="D5:D6"/>
    <mergeCell ref="E5:E6"/>
    <mergeCell ref="A4:H4"/>
  </mergeCells>
  <pageMargins left="0.82677165354330717" right="0.62992125984251968" top="0.74803149606299213" bottom="0.74803149606299213" header="0.31496062992125984" footer="0.31496062992125984"/>
  <pageSetup paperSize="9" scale="7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2025-05-12T06:31:03Z</dcterms:modified>
</cp:coreProperties>
</file>