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Documents\м.о.Киреевск\бюджет 2025г\ПРИЛОЖЕНИЯ\"/>
    </mc:Choice>
  </mc:AlternateContent>
  <bookViews>
    <workbookView xWindow="360" yWindow="300" windowWidth="14895" windowHeight="787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28" i="1" l="1"/>
  <c r="I28" i="1"/>
  <c r="H29" i="1"/>
  <c r="I29" i="1"/>
  <c r="H30" i="1"/>
  <c r="I30" i="1"/>
  <c r="G27" i="1"/>
  <c r="G28" i="1"/>
  <c r="G29" i="1"/>
  <c r="G30" i="1"/>
  <c r="H14" i="1"/>
  <c r="I14" i="1"/>
  <c r="G14" i="1"/>
  <c r="G159" i="1" l="1"/>
  <c r="G158" i="1" s="1"/>
  <c r="G157" i="1" s="1"/>
  <c r="H160" i="1"/>
  <c r="H159" i="1" s="1"/>
  <c r="H158" i="1" s="1"/>
  <c r="H157" i="1" s="1"/>
  <c r="H156" i="1" s="1"/>
  <c r="I160" i="1"/>
  <c r="I159" i="1" s="1"/>
  <c r="I158" i="1" s="1"/>
  <c r="I157" i="1" s="1"/>
  <c r="I156" i="1" s="1"/>
  <c r="G160" i="1"/>
  <c r="I164" i="1"/>
  <c r="I163" i="1" s="1"/>
  <c r="I162" i="1" s="1"/>
  <c r="H164" i="1"/>
  <c r="H163" i="1" s="1"/>
  <c r="H162" i="1" s="1"/>
  <c r="G164" i="1"/>
  <c r="G163" i="1" s="1"/>
  <c r="G162" i="1" s="1"/>
  <c r="H154" i="1"/>
  <c r="I154" i="1"/>
  <c r="G154" i="1"/>
  <c r="G156" i="1" l="1"/>
  <c r="H110" i="1"/>
  <c r="I110" i="1"/>
  <c r="G110" i="1"/>
  <c r="H94" i="1" l="1"/>
  <c r="H93" i="1" s="1"/>
  <c r="H92" i="1" s="1"/>
  <c r="H91" i="1" s="1"/>
  <c r="I94" i="1"/>
  <c r="I93" i="1" s="1"/>
  <c r="I92" i="1" s="1"/>
  <c r="I91" i="1" s="1"/>
  <c r="G94" i="1"/>
  <c r="G93" i="1" s="1"/>
  <c r="G92" i="1" s="1"/>
  <c r="G91" i="1" s="1"/>
  <c r="H33" i="1"/>
  <c r="I33" i="1"/>
  <c r="G33" i="1"/>
  <c r="H79" i="1" l="1"/>
  <c r="I79" i="1"/>
  <c r="G79" i="1"/>
  <c r="H108" i="1" l="1"/>
  <c r="H107" i="1" s="1"/>
  <c r="I108" i="1"/>
  <c r="I107" i="1" s="1"/>
  <c r="G108" i="1"/>
  <c r="G107" i="1" s="1"/>
  <c r="H104" i="1" l="1"/>
  <c r="H103" i="1" s="1"/>
  <c r="I104" i="1"/>
  <c r="I103" i="1" s="1"/>
  <c r="G104" i="1"/>
  <c r="G103" i="1" s="1"/>
  <c r="H77" i="1" l="1"/>
  <c r="I77" i="1"/>
  <c r="G77" i="1"/>
  <c r="H38" i="1" l="1"/>
  <c r="I38" i="1"/>
  <c r="G38" i="1"/>
  <c r="H115" i="1" l="1"/>
  <c r="I115" i="1"/>
  <c r="G115" i="1"/>
  <c r="H98" i="1" l="1"/>
  <c r="H97" i="1" s="1"/>
  <c r="H96" i="1" s="1"/>
  <c r="I98" i="1"/>
  <c r="I97" i="1" s="1"/>
  <c r="I96" i="1" s="1"/>
  <c r="G98" i="1"/>
  <c r="G97" i="1" s="1"/>
  <c r="H63" i="1" l="1"/>
  <c r="H62" i="1" s="1"/>
  <c r="I63" i="1"/>
  <c r="I62" i="1" s="1"/>
  <c r="G63" i="1"/>
  <c r="G62" i="1" s="1"/>
  <c r="H61" i="1" l="1"/>
  <c r="H60" i="1" s="1"/>
  <c r="I61" i="1"/>
  <c r="I60" i="1" s="1"/>
  <c r="G61" i="1"/>
  <c r="G60" i="1" s="1"/>
  <c r="H75" i="1" l="1"/>
  <c r="H74" i="1" s="1"/>
  <c r="I75" i="1"/>
  <c r="I74" i="1" s="1"/>
  <c r="G75" i="1"/>
  <c r="G74" i="1" s="1"/>
  <c r="H20" i="1" l="1"/>
  <c r="H19" i="1" s="1"/>
  <c r="H18" i="1" s="1"/>
  <c r="H17" i="1" s="1"/>
  <c r="I20" i="1"/>
  <c r="I19" i="1" s="1"/>
  <c r="I18" i="1" s="1"/>
  <c r="I17" i="1" s="1"/>
  <c r="G20" i="1"/>
  <c r="G19" i="1" s="1"/>
  <c r="G18" i="1" s="1"/>
  <c r="G17" i="1" s="1"/>
  <c r="G120" i="1" l="1"/>
  <c r="G119" i="1" s="1"/>
  <c r="H36" i="1"/>
  <c r="I36" i="1"/>
  <c r="G36" i="1"/>
  <c r="H140" i="1" l="1"/>
  <c r="H139" i="1" s="1"/>
  <c r="I140" i="1"/>
  <c r="I139" i="1" s="1"/>
  <c r="G140" i="1"/>
  <c r="G139" i="1" s="1"/>
  <c r="H138" i="1" l="1"/>
  <c r="G138" i="1"/>
  <c r="I138" i="1"/>
  <c r="I102" i="1" l="1"/>
  <c r="I101" i="1" s="1"/>
  <c r="H102" i="1"/>
  <c r="H101" i="1" s="1"/>
  <c r="G102" i="1"/>
  <c r="G101" i="1" s="1"/>
  <c r="H15" i="1"/>
  <c r="I15" i="1"/>
  <c r="G15" i="1"/>
  <c r="H129" i="1" l="1"/>
  <c r="I129" i="1"/>
  <c r="H152" i="1"/>
  <c r="I152" i="1"/>
  <c r="G152" i="1"/>
  <c r="G70" i="1" l="1"/>
  <c r="G69" i="1" s="1"/>
  <c r="H54" i="1"/>
  <c r="H53" i="1" s="1"/>
  <c r="I54" i="1"/>
  <c r="I53" i="1" s="1"/>
  <c r="G54" i="1"/>
  <c r="G53" i="1" s="1"/>
  <c r="H51" i="1"/>
  <c r="H50" i="1" s="1"/>
  <c r="I51" i="1"/>
  <c r="I50" i="1" s="1"/>
  <c r="G51" i="1"/>
  <c r="G50" i="1" s="1"/>
  <c r="H48" i="1"/>
  <c r="H47" i="1" s="1"/>
  <c r="I48" i="1"/>
  <c r="I47" i="1" s="1"/>
  <c r="G48" i="1"/>
  <c r="H46" i="1" l="1"/>
  <c r="H45" i="1" s="1"/>
  <c r="I46" i="1"/>
  <c r="I45" i="1" s="1"/>
  <c r="G68" i="1"/>
  <c r="G67" i="1" s="1"/>
  <c r="H41" i="1" l="1"/>
  <c r="I41" i="1"/>
  <c r="G41" i="1"/>
  <c r="H136" i="1" l="1"/>
  <c r="I136" i="1"/>
  <c r="G136" i="1"/>
  <c r="H120" i="1"/>
  <c r="H119" i="1" s="1"/>
  <c r="I120" i="1"/>
  <c r="I119" i="1" s="1"/>
  <c r="H58" i="1" l="1"/>
  <c r="H57" i="1" s="1"/>
  <c r="I58" i="1"/>
  <c r="I57" i="1" s="1"/>
  <c r="G47" i="1"/>
  <c r="G46" i="1" s="1"/>
  <c r="G45" i="1" l="1"/>
  <c r="G58" i="1"/>
  <c r="G57" i="1" s="1"/>
  <c r="I82" i="1" l="1"/>
  <c r="I81" i="1" s="1"/>
  <c r="H82" i="1"/>
  <c r="H81" i="1" s="1"/>
  <c r="G82" i="1"/>
  <c r="G81" i="1" s="1"/>
  <c r="G73" i="1" s="1"/>
  <c r="I73" i="1" l="1"/>
  <c r="I72" i="1" s="1"/>
  <c r="H73" i="1"/>
  <c r="H72" i="1" s="1"/>
  <c r="G72" i="1"/>
  <c r="G66" i="1" s="1"/>
  <c r="H67" i="1"/>
  <c r="H70" i="1"/>
  <c r="H69" i="1" s="1"/>
  <c r="I67" i="1"/>
  <c r="I70" i="1"/>
  <c r="I69" i="1" s="1"/>
  <c r="H66" i="1" l="1"/>
  <c r="I66" i="1"/>
  <c r="I68" i="1"/>
  <c r="H68" i="1"/>
  <c r="G151" i="1"/>
  <c r="G150" i="1" s="1"/>
  <c r="G149" i="1" s="1"/>
  <c r="H151" i="1"/>
  <c r="H150" i="1" s="1"/>
  <c r="H149" i="1" s="1"/>
  <c r="I151" i="1"/>
  <c r="I150" i="1" s="1"/>
  <c r="I149" i="1" s="1"/>
  <c r="G106" i="1" l="1"/>
  <c r="G100" i="1" s="1"/>
  <c r="G129" i="1"/>
  <c r="H134" i="1"/>
  <c r="H133" i="1" s="1"/>
  <c r="I134" i="1"/>
  <c r="I133" i="1" s="1"/>
  <c r="G134" i="1"/>
  <c r="G133" i="1" s="1"/>
  <c r="H90" i="1" l="1"/>
  <c r="I90" i="1"/>
  <c r="I87" i="1"/>
  <c r="I86" i="1" s="1"/>
  <c r="I85" i="1" s="1"/>
  <c r="I84" i="1" s="1"/>
  <c r="I65" i="1" s="1"/>
  <c r="H87" i="1"/>
  <c r="H86" i="1" s="1"/>
  <c r="H85" i="1" s="1"/>
  <c r="H84" i="1" s="1"/>
  <c r="H65" i="1" s="1"/>
  <c r="G87" i="1"/>
  <c r="G86" i="1" s="1"/>
  <c r="G85" i="1" s="1"/>
  <c r="G84" i="1" s="1"/>
  <c r="G65" i="1" s="1"/>
  <c r="G148" i="1" l="1"/>
  <c r="G147" i="1" s="1"/>
  <c r="H131" i="1" l="1"/>
  <c r="H128" i="1" s="1"/>
  <c r="I131" i="1"/>
  <c r="I128" i="1" s="1"/>
  <c r="G131" i="1"/>
  <c r="G128" i="1" s="1"/>
  <c r="I127" i="1" l="1"/>
  <c r="G127" i="1"/>
  <c r="H127" i="1"/>
  <c r="I34" i="1"/>
  <c r="H34" i="1"/>
  <c r="G34" i="1"/>
  <c r="I126" i="1" l="1"/>
  <c r="I125" i="1" s="1"/>
  <c r="I124" i="1" s="1"/>
  <c r="H126" i="1"/>
  <c r="H125" i="1" s="1"/>
  <c r="H124" i="1" s="1"/>
  <c r="G126" i="1"/>
  <c r="G125" i="1" s="1"/>
  <c r="G124" i="1" s="1"/>
  <c r="I32" i="1"/>
  <c r="I27" i="1" s="1"/>
  <c r="H32" i="1"/>
  <c r="H27" i="1" s="1"/>
  <c r="G32" i="1"/>
  <c r="H145" i="1"/>
  <c r="H144" i="1" s="1"/>
  <c r="H143" i="1" s="1"/>
  <c r="H142" i="1" s="1"/>
  <c r="I145" i="1"/>
  <c r="I144" i="1" s="1"/>
  <c r="I143" i="1" s="1"/>
  <c r="I142" i="1" s="1"/>
  <c r="I118" i="1" l="1"/>
  <c r="I117" i="1" s="1"/>
  <c r="H118" i="1"/>
  <c r="H117" i="1" s="1"/>
  <c r="H25" i="1"/>
  <c r="H24" i="1" s="1"/>
  <c r="H23" i="1" s="1"/>
  <c r="H22" i="1" s="1"/>
  <c r="I25" i="1"/>
  <c r="I24" i="1" s="1"/>
  <c r="I23" i="1" s="1"/>
  <c r="I22" i="1" s="1"/>
  <c r="G145" i="1"/>
  <c r="G144" i="1" s="1"/>
  <c r="G143" i="1" s="1"/>
  <c r="G142" i="1" s="1"/>
  <c r="I113" i="1"/>
  <c r="I112" i="1" s="1"/>
  <c r="H113" i="1"/>
  <c r="H112" i="1" s="1"/>
  <c r="G113" i="1"/>
  <c r="G112" i="1" s="1"/>
  <c r="I56" i="1"/>
  <c r="I44" i="1" s="1"/>
  <c r="I43" i="1" s="1"/>
  <c r="H56" i="1"/>
  <c r="H44" i="1" s="1"/>
  <c r="H43" i="1" s="1"/>
  <c r="G25" i="1"/>
  <c r="G24" i="1" s="1"/>
  <c r="G23" i="1" s="1"/>
  <c r="G22" i="1" s="1"/>
  <c r="H106" i="1" l="1"/>
  <c r="H100" i="1" s="1"/>
  <c r="I111" i="1"/>
  <c r="H111" i="1"/>
  <c r="I106" i="1"/>
  <c r="I100" i="1" s="1"/>
  <c r="G111" i="1"/>
  <c r="I148" i="1"/>
  <c r="I147" i="1" s="1"/>
  <c r="H148" i="1"/>
  <c r="H147" i="1" s="1"/>
  <c r="G118" i="1"/>
  <c r="G117" i="1" s="1"/>
  <c r="I13" i="1"/>
  <c r="I12" i="1" s="1"/>
  <c r="I11" i="1" s="1"/>
  <c r="H13" i="1"/>
  <c r="H12" i="1" s="1"/>
  <c r="H11" i="1" s="1"/>
  <c r="G96" i="1"/>
  <c r="G90" i="1" s="1"/>
  <c r="G56" i="1"/>
  <c r="G44" i="1" s="1"/>
  <c r="G43" i="1" s="1"/>
  <c r="G13" i="1"/>
  <c r="G12" i="1" s="1"/>
  <c r="G11" i="1" s="1"/>
  <c r="H89" i="1" l="1"/>
  <c r="H166" i="1" s="1"/>
  <c r="G89" i="1"/>
  <c r="G166" i="1" s="1"/>
  <c r="I89" i="1"/>
  <c r="I166" i="1" s="1"/>
</calcChain>
</file>

<file path=xl/sharedStrings.xml><?xml version="1.0" encoding="utf-8"?>
<sst xmlns="http://schemas.openxmlformats.org/spreadsheetml/2006/main" count="584" uniqueCount="182">
  <si>
    <t>Наименование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</si>
  <si>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</si>
  <si>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</si>
  <si>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</si>
  <si>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</si>
  <si>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</si>
  <si>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</si>
  <si>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</si>
  <si>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</si>
  <si>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</si>
  <si>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 xml:space="preserve">Обеспечение функционирования аппарата представительных органов </t>
  </si>
  <si>
    <t>04</t>
  </si>
  <si>
    <t>Непрограммные расходы</t>
  </si>
  <si>
    <t>Национальная безопасность и правоохранительная деятельность</t>
  </si>
  <si>
    <t>09</t>
  </si>
  <si>
    <t>Непрограммные  расходы</t>
  </si>
  <si>
    <t>08</t>
  </si>
  <si>
    <t>Национальная экономика</t>
  </si>
  <si>
    <t>Жилищно-коммунальное хозяйство</t>
  </si>
  <si>
    <t>05</t>
  </si>
  <si>
    <t>02</t>
  </si>
  <si>
    <t>Физическая культура и спорт</t>
  </si>
  <si>
    <t>Другие вопросы в области жилищно-коммунального хозяйства</t>
  </si>
  <si>
    <t>13</t>
  </si>
  <si>
    <t>Другие общегосударственные вопросы</t>
  </si>
  <si>
    <t>Резервные фонды</t>
  </si>
  <si>
    <t>Благоустройство</t>
  </si>
  <si>
    <t>Культура</t>
  </si>
  <si>
    <t>Пенсионное обеспечение</t>
  </si>
  <si>
    <t>Физическая культура</t>
  </si>
  <si>
    <t>71 1 00 00000</t>
  </si>
  <si>
    <t>71 0 00 00000</t>
  </si>
  <si>
    <t>71 1 00 00110</t>
  </si>
  <si>
    <t xml:space="preserve">Расходы на выплаты по оплате труда работников государственных органов по аппарату представительных органов </t>
  </si>
  <si>
    <t>99 0 00 00000</t>
  </si>
  <si>
    <t>99 9 00 00000</t>
  </si>
  <si>
    <t>99 9 00 20010</t>
  </si>
  <si>
    <t xml:space="preserve">Резервный фонд муниципального образования </t>
  </si>
  <si>
    <t>99 9 00 20020</t>
  </si>
  <si>
    <t>99 9 00 20460</t>
  </si>
  <si>
    <t xml:space="preserve">Расходы, связанные с подготовкой населения и организаций к действиям в чрезвычайной ситуации в мирное время   </t>
  </si>
  <si>
    <t>99 9 00 20440</t>
  </si>
  <si>
    <t>99 9 00 20350</t>
  </si>
  <si>
    <t>Расходы, связанные с мероприятиями  в области коммунального хозяйства</t>
  </si>
  <si>
    <t>99 9 00 20360</t>
  </si>
  <si>
    <t>99 9 00 20370</t>
  </si>
  <si>
    <t>99 9 00 20390</t>
  </si>
  <si>
    <t>99 9 00 00590</t>
  </si>
  <si>
    <t>01 0 00 00000</t>
  </si>
  <si>
    <t>Расходы, связанные с доплатой к пенсиям муниципальных служащих</t>
  </si>
  <si>
    <t>99 9 00 71020</t>
  </si>
  <si>
    <t xml:space="preserve">Расходы, связанные с мероприятиями по  развитию спорта м.о.г.Киреевск </t>
  </si>
  <si>
    <t>Коммунальное хозяйство</t>
  </si>
  <si>
    <t>Дорожное хозяйство</t>
  </si>
  <si>
    <t>Жилищное хозяйство</t>
  </si>
  <si>
    <t>Расходы, связанные с мероприятиями по благоустройству городских поселений</t>
  </si>
  <si>
    <t>Иные  межбюджетные трансферты</t>
  </si>
  <si>
    <t>Расходы, связанные с мероприятиями в области уличного  освещения</t>
  </si>
  <si>
    <t>Расходы на выплаты персоналу казенных учреждений</t>
  </si>
  <si>
    <t>Уплата налогов, сборов и иных платежей</t>
  </si>
  <si>
    <t>Расходы на выплаты персоналу государственных(муниципальных) органов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</si>
  <si>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</si>
  <si>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</si>
  <si>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</si>
  <si>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12</t>
  </si>
  <si>
    <t>99 9 00 20330</t>
  </si>
  <si>
    <t xml:space="preserve">Расходы на обеспечение деятельности  администрации мо Киреевский район </t>
  </si>
  <si>
    <t>04 0 00 00000</t>
  </si>
  <si>
    <t>11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</si>
  <si>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</si>
  <si>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 xml:space="preserve">Культура, кинематография </t>
  </si>
  <si>
    <t>09 0 00 00000</t>
  </si>
  <si>
    <t>Расходы,  связанные с капитальным, текущим ремонтом и содержанием  муниципального жилищного фонда</t>
  </si>
  <si>
    <t>Иные закупки товаров, работ и услуг для обеспечения государственных муниципальных) нужд</t>
  </si>
  <si>
    <t>Резервные средства</t>
  </si>
  <si>
    <t>Итого</t>
  </si>
  <si>
    <t>Расходы, связанные с подготовкой населения и организаций к действиям в чрезвычайной ситуации в мирное время</t>
  </si>
  <si>
    <t>12 0 00 00000</t>
  </si>
  <si>
    <t>Расходы на обеспечение деятельности (оказание услуг) государственных (муниципальных) организаций (МБУ"Киреевский ФОК")</t>
  </si>
  <si>
    <t>Расходы на обеспечение деятельности (оказание услуг) государственных (муниципальных) организаций (МБУК"Киреевский ГДК")</t>
  </si>
  <si>
    <t>Расходы на обеспечение деятельности (оказание услуг) государственных (муниципальных) организаций (МБУК"Киреевский ГПКО")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</si>
  <si>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</si>
  <si>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</si>
  <si>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</si>
  <si>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Иные выплаты населению</t>
  </si>
  <si>
    <t>Публичные нормативные социальные выплаты гражданам</t>
  </si>
  <si>
    <t xml:space="preserve">Иные непрограммные мероприятия в рамках непрограммных расходов </t>
  </si>
  <si>
    <t>Регистрация муниципального имущества и проведение кадастровых работ</t>
  </si>
  <si>
    <t>12 4 00 00000</t>
  </si>
  <si>
    <t>12 4 01 00000</t>
  </si>
  <si>
    <t>12 4 01 20440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</si>
  <si>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</si>
  <si>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</si>
  <si>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12 4 02 00000</t>
  </si>
  <si>
    <t>12 4 02 20440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</si>
  <si>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</si>
  <si>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12 4 03 00000</t>
  </si>
  <si>
    <t>12 4 03 20440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</si>
  <si>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</si>
  <si>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Комплексы процессных мероприятий</t>
  </si>
  <si>
    <t>Комплексы процессных мероприятий "Безопасность дорожного движения"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</si>
  <si>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</si>
  <si>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04 4 00 00000</t>
  </si>
  <si>
    <t>04 4 01 00000</t>
  </si>
  <si>
    <t>04 4 01 20091</t>
  </si>
  <si>
    <t>09 4 00 00000</t>
  </si>
  <si>
    <t>09 4 02 00000</t>
  </si>
  <si>
    <t>09 4 02 20090</t>
  </si>
  <si>
    <t>01 4 03 00000</t>
  </si>
  <si>
    <t>01 4 03 00590</t>
  </si>
  <si>
    <t>Комплекс процессных мероприятий "Развитие физической культуры и спорта м.о.г. Киреевск"</t>
  </si>
  <si>
    <t>Субсидии бюджетному учреждению</t>
  </si>
  <si>
    <t>01 4 00 00000</t>
  </si>
  <si>
    <t>01 4 03 20110</t>
  </si>
  <si>
    <t>01 4 01 00000</t>
  </si>
  <si>
    <t>01 4 01 00590</t>
  </si>
  <si>
    <t>01 4 01 80890</t>
  </si>
  <si>
    <t>Комплекс процессных мероприятий "Сохранение и развитие традиционной народной культуры, промыслов и ремесел"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</si>
  <si>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</si>
  <si>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</si>
  <si>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01 4 02 00000</t>
  </si>
  <si>
    <t>01 4 02 00590</t>
  </si>
  <si>
    <t>01 4 02 80890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</si>
  <si>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</si>
  <si>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11 0 00 00000</t>
  </si>
  <si>
    <t>11 4 00 00000</t>
  </si>
  <si>
    <t>11 4 01 00000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</si>
  <si>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</si>
  <si>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</si>
  <si>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"Развитие культуры и спорта муниципального образования город Киреевск Киреевского района"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</si>
  <si>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</si>
  <si>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</si>
  <si>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>2025г.</t>
  </si>
  <si>
    <t>Муниципальная программа "Повышение безопасности дорожного движения в муниципальном образовании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</si>
  <si>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</si>
  <si>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</si>
  <si>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</si>
  <si>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Передача полномочий на осуществление внешнего муниципального финансового контроля</t>
  </si>
  <si>
    <t>09 4 01 00000</t>
  </si>
  <si>
    <t>09 4 01 20090</t>
  </si>
  <si>
    <t>99 9 00 20040</t>
  </si>
  <si>
    <t>Расходы на выплаты персоналу государственных (муниципальных) органов</t>
  </si>
  <si>
    <t>14</t>
  </si>
  <si>
    <t>Другие вопросы в области национальной безопасности и правоохранительной деятельности</t>
  </si>
  <si>
    <t>99 9 00 S0600</t>
  </si>
  <si>
    <t>Расходы на оказание поддержки граждан и их объединений, участвующих в охране общественного порядка</t>
  </si>
  <si>
    <t>99 9 00 81260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</si>
  <si>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</si>
  <si>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 xml:space="preserve">                                                                                                              к решению Собрания депутатов муниципального образования город Киреевск Киреевского района  </t>
  </si>
  <si>
    <t>2026г.</t>
  </si>
  <si>
    <t>71 1 00 00190</t>
  </si>
  <si>
    <t>Расходы на обеспечение функций государственных (муниципальных) органов по аппарату представительных органов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</si>
  <si>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</si>
  <si>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Комплекс процессных мероприятий "Капитальный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2022-2027 годы"</t>
  </si>
  <si>
    <t>Комплекс процессных мероприятий " Развитие парка культуры и отдыха г.Киреевск"</t>
  </si>
  <si>
    <t>99 9 00 20600</t>
  </si>
  <si>
    <t>Прочие выплаты по обязательствам муниципального образования город Киреевск Киреевского района</t>
  </si>
  <si>
    <t>Исполнение судебных актов</t>
  </si>
  <si>
    <r>
      <t>09 4 01 8001</t>
    </r>
    <r>
      <rPr>
        <b/>
        <sz val="10"/>
        <color theme="1"/>
        <rFont val="PT Astra Serif"/>
        <family val="1"/>
        <charset val="204"/>
      </rPr>
      <t>I</t>
    </r>
  </si>
  <si>
    <t>Расходы, направленные 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</si>
  <si>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</si>
  <si>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</si>
  <si>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Заместитель начальника финансового управления администрации муниципального образования Киреевский район</t>
  </si>
  <si>
    <t>Т.В. Архипенкова</t>
  </si>
  <si>
    <t>Финансовое обеспечение дорожной деятельности в отношении автомобильных дорог общего пользования местного значения</t>
  </si>
  <si>
    <t>09 4 01 82440</t>
  </si>
  <si>
    <t>2027г.</t>
  </si>
  <si>
    <t>11 2 00 00000</t>
  </si>
  <si>
    <t>11 2 01 00000</t>
  </si>
  <si>
    <t>11 2 01 S0551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</si>
  <si>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</si>
  <si>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>Муниципальные проекты</t>
  </si>
  <si>
    <t>Муниципальный проект "Реализация проекта "Народный бюджет"</t>
  </si>
  <si>
    <t>01 4 03 S0180</t>
  </si>
  <si>
    <t>99 9 00 20601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</si>
  <si>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</si>
  <si>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>Прочие расходы муниципального образования город Киреевск Киреевского района</t>
  </si>
  <si>
    <t>Массовый спорт</t>
  </si>
  <si>
    <t xml:space="preserve">Приложение № 3  </t>
  </si>
  <si>
    <t xml:space="preserve"> от                                  №</t>
  </si>
  <si>
    <t>Распределение бюджетных ассигнований бюджета муниципального образования город Киреевск Киреевского района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Киреевск Киреевского района на 2025 год и на плановый период 2026 и 2027 годов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</si>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</sst>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b/>
      <sz val="14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10" fillId="0" borderId="3" xfId="1" applyNumberFormat="1" applyFont="1" applyFill="1" applyBorder="1" applyAlignment="1">
      <alignment horizontal="left" wrapText="1"/>
    </xf>
    <xf numFmtId="0" fontId="9" fillId="0" borderId="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10" fillId="0" borderId="0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>
      <alignment vertical="top" wrapText="1"/>
    </xf>
    <xf numFmtId="0" fontId="10" fillId="2" borderId="1" xfId="0" applyFont="1" applyFill="1" applyBorder="1" applyAlignment="1" applyProtection="1">
      <alignment horizontal="center"/>
      <protection locked="0"/>
    </xf>
    <xf numFmtId="4" fontId="8" fillId="0" borderId="10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10" fillId="0" borderId="3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4" fontId="8" fillId="0" borderId="12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4" xfId="0" applyNumberFormat="1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topLeftCell="A28" zoomScaleNormal="100" workbookViewId="0">
      <selection activeCell="M35" sqref="M35"/>
    </sheetView>
  </sheetViews>
  <sheetFormatPr defaultRowHeight="15" x14ac:dyDescent="0.25"/>
  <cols>
    <col min="1" max="1" width="3.140625" style="1" customWidth="1"/>
    <col min="2" max="2" width="32.140625" style="1" customWidth="1"/>
    <col min="3" max="3" width="5.7109375" style="1" customWidth="1"/>
    <col min="4" max="4" width="5.42578125" style="1" customWidth="1"/>
    <col min="5" max="5" width="12.5703125" style="1" customWidth="1"/>
    <col min="6" max="6" width="5.140625" style="1" customWidth="1"/>
    <col min="7" max="7" width="13.42578125" style="2" customWidth="1"/>
    <col min="8" max="8" width="13" style="1" customWidth="1"/>
    <col min="9" max="9" width="13.140625" style="1" customWidth="1"/>
    <col min="10" max="10" width="11.85546875" style="1" customWidth="1"/>
    <col min="11" max="16384" width="9.140625" style="1"/>
  </cols>
  <sheetData>
    <row r="1" spans="2:9" hidden="1" x14ac:dyDescent="0.25"/>
    <row r="2" spans="2:9" hidden="1" x14ac:dyDescent="0.25"/>
    <row r="3" spans="2:9" ht="27.75" customHeight="1" x14ac:dyDescent="0.2">
      <c r="H3" s="43" t="s">
        <v>178</v>
      </c>
      <c r="I3" s="43"/>
    </row>
    <row r="4" spans="2:9" ht="39.75" customHeight="1" x14ac:dyDescent="0.2">
      <c r="B4" s="7"/>
      <c r="C4" s="7"/>
      <c r="D4" s="9"/>
      <c r="E4" s="9"/>
      <c r="F4" s="9"/>
      <c r="G4" s="43" t="s">
        <v>148</v>
      </c>
      <c r="H4" s="43"/>
      <c r="I4" s="43"/>
    </row>
    <row r="5" spans="2:9" ht="18.75" customHeight="1" x14ac:dyDescent="0.2">
      <c r="B5" s="7"/>
      <c r="C5" s="7"/>
      <c r="D5" s="9"/>
      <c r="E5" s="9"/>
      <c r="F5" s="9"/>
      <c r="G5" s="9"/>
      <c r="H5" s="44" t="s">
        <v>179</v>
      </c>
      <c r="I5" s="44"/>
    </row>
    <row r="6" spans="2:9" ht="18" customHeight="1" x14ac:dyDescent="0.25">
      <c r="B6" s="7"/>
      <c r="C6" s="7"/>
      <c r="D6" s="9"/>
      <c r="E6" s="9"/>
      <c r="F6" s="9"/>
      <c r="G6" s="9"/>
      <c r="H6" s="9"/>
      <c r="I6" s="9"/>
    </row>
    <row r="7" spans="2:9" ht="24.75" hidden="1" customHeight="1" x14ac:dyDescent="0.25">
      <c r="B7" s="7"/>
      <c r="C7" s="7"/>
      <c r="D7" s="7"/>
      <c r="E7" s="7"/>
      <c r="F7" s="7"/>
      <c r="G7" s="9"/>
      <c r="H7" s="9"/>
      <c r="I7" s="9"/>
    </row>
    <row r="8" spans="2:9" ht="86.25" customHeight="1" x14ac:dyDescent="0.25">
      <c r="B8" s="45" t="s">
        <v>180</v>
      </c>
      <c r="C8" s="45"/>
      <c r="D8" s="45"/>
      <c r="E8" s="45"/>
      <c r="F8" s="45"/>
      <c r="G8" s="45"/>
      <c r="H8" s="45"/>
      <c r="I8" s="45"/>
    </row>
    <row r="9" spans="2:9" ht="45" customHeight="1" thickBot="1" x14ac:dyDescent="0.3">
      <c r="B9" s="7"/>
      <c r="C9" s="7"/>
      <c r="D9" s="7"/>
      <c r="E9" s="7"/>
      <c r="F9" s="7"/>
      <c r="G9" s="8"/>
      <c r="H9" s="42" t="s">
        <v>181</v>
      </c>
      <c r="I9" s="42"/>
    </row>
    <row r="10" spans="2:9" ht="58.5" customHeight="1" x14ac:dyDescent="0.25">
      <c r="B10" s="35" t="s">
        <v>0</v>
      </c>
      <c r="C10" s="36" t="s">
        <v>1</v>
      </c>
      <c r="D10" s="36" t="s">
        <v>2</v>
      </c>
      <c r="E10" s="37" t="s">
        <v>3</v>
      </c>
      <c r="F10" s="38" t="s">
        <v>4</v>
      </c>
      <c r="G10" s="39" t="s">
        <v>132</v>
      </c>
      <c r="H10" s="38" t="s">
        <v>149</v>
      </c>
      <c r="I10" s="40" t="s">
        <v>166</v>
      </c>
    </row>
    <row r="11" spans="2:9" s="3" customFormat="1" ht="21.75" customHeight="1" x14ac:dyDescent="0.2">
      <c r="B11" s="10" t="s">
        <v>5</v>
      </c>
      <c r="C11" s="11" t="s">
        <v>6</v>
      </c>
      <c r="D11" s="11"/>
      <c r="E11" s="11"/>
      <c r="F11" s="12"/>
      <c r="G11" s="23">
        <f>G12+G17+G22+G27</f>
        <v>2447610</v>
      </c>
      <c r="H11" s="23">
        <f>H12+H17+H22+H27</f>
        <v>2447610</v>
      </c>
      <c r="I11" s="24">
        <f>I12+I17+I22+I27</f>
        <v>2447610</v>
      </c>
    </row>
    <row r="12" spans="2:9" ht="63.75" x14ac:dyDescent="0.2">
      <c r="B12" s="10" t="s">
        <v>7</v>
      </c>
      <c r="C12" s="11" t="s">
        <v>6</v>
      </c>
      <c r="D12" s="11" t="s">
        <v>8</v>
      </c>
      <c r="E12" s="11"/>
      <c r="F12" s="12"/>
      <c r="G12" s="23">
        <f>SUM(G13)</f>
        <v>370089</v>
      </c>
      <c r="H12" s="23">
        <f t="shared" ref="H12:I13" si="0">SUM(H13)</f>
        <v>466311</v>
      </c>
      <c r="I12" s="24">
        <f t="shared" si="0"/>
        <v>587552</v>
      </c>
    </row>
    <row r="13" spans="2:9" ht="28.5" customHeight="1" x14ac:dyDescent="0.2">
      <c r="B13" s="10" t="s">
        <v>9</v>
      </c>
      <c r="C13" s="11" t="s">
        <v>6</v>
      </c>
      <c r="D13" s="11" t="s">
        <v>8</v>
      </c>
      <c r="E13" s="11" t="s">
        <v>31</v>
      </c>
      <c r="F13" s="12"/>
      <c r="G13" s="23">
        <f>SUM(G14)</f>
        <v>370089</v>
      </c>
      <c r="H13" s="23">
        <f t="shared" si="0"/>
        <v>466311</v>
      </c>
      <c r="I13" s="24">
        <f t="shared" si="0"/>
        <v>587552</v>
      </c>
    </row>
    <row r="14" spans="2:9" ht="32.25" customHeight="1" x14ac:dyDescent="0.2">
      <c r="B14" s="10" t="s">
        <v>10</v>
      </c>
      <c r="C14" s="11" t="s">
        <v>6</v>
      </c>
      <c r="D14" s="11" t="s">
        <v>8</v>
      </c>
      <c r="E14" s="11" t="s">
        <v>30</v>
      </c>
      <c r="F14" s="12"/>
      <c r="G14" s="23">
        <f>G15</f>
        <v>370089</v>
      </c>
      <c r="H14" s="23">
        <f t="shared" ref="H14:I14" si="1">H15</f>
        <v>466311</v>
      </c>
      <c r="I14" s="24">
        <f t="shared" si="1"/>
        <v>587552</v>
      </c>
    </row>
    <row r="15" spans="2:9" ht="51" customHeight="1" x14ac:dyDescent="0.2">
      <c r="B15" s="10" t="s">
        <v>33</v>
      </c>
      <c r="C15" s="11" t="s">
        <v>6</v>
      </c>
      <c r="D15" s="11" t="s">
        <v>8</v>
      </c>
      <c r="E15" s="11" t="s">
        <v>32</v>
      </c>
      <c r="F15" s="12"/>
      <c r="G15" s="23">
        <f>G16</f>
        <v>370089</v>
      </c>
      <c r="H15" s="23">
        <f t="shared" ref="H15:I15" si="2">H16</f>
        <v>466311</v>
      </c>
      <c r="I15" s="24">
        <f t="shared" si="2"/>
        <v>587552</v>
      </c>
    </row>
    <row r="16" spans="2:9" ht="38.25" x14ac:dyDescent="0.2">
      <c r="B16" s="10" t="s">
        <v>60</v>
      </c>
      <c r="C16" s="11" t="s">
        <v>6</v>
      </c>
      <c r="D16" s="11" t="s">
        <v>8</v>
      </c>
      <c r="E16" s="11" t="s">
        <v>32</v>
      </c>
      <c r="F16" s="12">
        <v>120</v>
      </c>
      <c r="G16" s="23">
        <v>370089</v>
      </c>
      <c r="H16" s="23">
        <v>466311</v>
      </c>
      <c r="I16" s="24">
        <v>587552</v>
      </c>
    </row>
    <row r="17" spans="2:9" ht="63.75" x14ac:dyDescent="0.2">
      <c r="B17" s="10" t="s">
        <v>136</v>
      </c>
      <c r="C17" s="11" t="s">
        <v>6</v>
      </c>
      <c r="D17" s="11" t="s">
        <v>135</v>
      </c>
      <c r="E17" s="11"/>
      <c r="F17" s="12"/>
      <c r="G17" s="23">
        <f>G18</f>
        <v>72951</v>
      </c>
      <c r="H17" s="23">
        <f t="shared" ref="H17:I17" si="3">H18</f>
        <v>72951</v>
      </c>
      <c r="I17" s="24">
        <f t="shared" si="3"/>
        <v>72951</v>
      </c>
    </row>
    <row r="18" spans="2:9" x14ac:dyDescent="0.2">
      <c r="B18" s="10" t="s">
        <v>12</v>
      </c>
      <c r="C18" s="11" t="s">
        <v>6</v>
      </c>
      <c r="D18" s="11" t="s">
        <v>135</v>
      </c>
      <c r="E18" s="11" t="s">
        <v>34</v>
      </c>
      <c r="F18" s="12"/>
      <c r="G18" s="23">
        <f>G19</f>
        <v>72951</v>
      </c>
      <c r="H18" s="23">
        <f t="shared" ref="H18:I18" si="4">H19</f>
        <v>72951</v>
      </c>
      <c r="I18" s="24">
        <f t="shared" si="4"/>
        <v>72951</v>
      </c>
    </row>
    <row r="19" spans="2:9" ht="32.25" customHeight="1" x14ac:dyDescent="0.2">
      <c r="B19" s="10" t="s">
        <v>86</v>
      </c>
      <c r="C19" s="11" t="s">
        <v>6</v>
      </c>
      <c r="D19" s="11" t="s">
        <v>135</v>
      </c>
      <c r="E19" s="11" t="s">
        <v>35</v>
      </c>
      <c r="F19" s="12"/>
      <c r="G19" s="23">
        <f>G20</f>
        <v>72951</v>
      </c>
      <c r="H19" s="23">
        <f t="shared" ref="H19:I19" si="5">H20</f>
        <v>72951</v>
      </c>
      <c r="I19" s="24">
        <f t="shared" si="5"/>
        <v>72951</v>
      </c>
    </row>
    <row r="20" spans="2:9" ht="51" x14ac:dyDescent="0.2">
      <c r="B20" s="10" t="s">
        <v>137</v>
      </c>
      <c r="C20" s="11" t="s">
        <v>6</v>
      </c>
      <c r="D20" s="11" t="s">
        <v>135</v>
      </c>
      <c r="E20" s="11" t="s">
        <v>140</v>
      </c>
      <c r="F20" s="12"/>
      <c r="G20" s="23">
        <f>G21</f>
        <v>72951</v>
      </c>
      <c r="H20" s="23">
        <f t="shared" ref="H20:I20" si="6">H21</f>
        <v>72951</v>
      </c>
      <c r="I20" s="24">
        <f t="shared" si="6"/>
        <v>72951</v>
      </c>
    </row>
    <row r="21" spans="2:9" x14ac:dyDescent="0.2">
      <c r="B21" s="10" t="s">
        <v>56</v>
      </c>
      <c r="C21" s="11" t="s">
        <v>6</v>
      </c>
      <c r="D21" s="11" t="s">
        <v>135</v>
      </c>
      <c r="E21" s="11" t="s">
        <v>140</v>
      </c>
      <c r="F21" s="12">
        <v>540</v>
      </c>
      <c r="G21" s="23">
        <v>72951</v>
      </c>
      <c r="H21" s="23">
        <v>72951</v>
      </c>
      <c r="I21" s="24">
        <v>72951</v>
      </c>
    </row>
    <row r="22" spans="2:9" x14ac:dyDescent="0.2">
      <c r="B22" s="10" t="s">
        <v>25</v>
      </c>
      <c r="C22" s="11" t="s">
        <v>6</v>
      </c>
      <c r="D22" s="11">
        <v>11</v>
      </c>
      <c r="E22" s="11"/>
      <c r="F22" s="12"/>
      <c r="G22" s="23">
        <f>SUM(G23)</f>
        <v>500000</v>
      </c>
      <c r="H22" s="23">
        <f t="shared" ref="H22:I25" si="7">SUM(H23)</f>
        <v>500000</v>
      </c>
      <c r="I22" s="24">
        <f t="shared" si="7"/>
        <v>500000</v>
      </c>
    </row>
    <row r="23" spans="2:9" x14ac:dyDescent="0.2">
      <c r="B23" s="10" t="s">
        <v>12</v>
      </c>
      <c r="C23" s="11" t="s">
        <v>6</v>
      </c>
      <c r="D23" s="11">
        <v>11</v>
      </c>
      <c r="E23" s="11" t="s">
        <v>34</v>
      </c>
      <c r="F23" s="12"/>
      <c r="G23" s="23">
        <f t="shared" ref="G23:G25" si="8">SUM(G24)</f>
        <v>500000</v>
      </c>
      <c r="H23" s="23">
        <f t="shared" si="7"/>
        <v>500000</v>
      </c>
      <c r="I23" s="24">
        <f t="shared" si="7"/>
        <v>500000</v>
      </c>
    </row>
    <row r="24" spans="2:9" ht="25.5" customHeight="1" x14ac:dyDescent="0.2">
      <c r="B24" s="10" t="s">
        <v>86</v>
      </c>
      <c r="C24" s="11" t="s">
        <v>6</v>
      </c>
      <c r="D24" s="11">
        <v>11</v>
      </c>
      <c r="E24" s="11" t="s">
        <v>35</v>
      </c>
      <c r="F24" s="12"/>
      <c r="G24" s="23">
        <f t="shared" si="8"/>
        <v>500000</v>
      </c>
      <c r="H24" s="23">
        <f t="shared" si="7"/>
        <v>500000</v>
      </c>
      <c r="I24" s="24">
        <f t="shared" si="7"/>
        <v>500000</v>
      </c>
    </row>
    <row r="25" spans="2:9" ht="27" customHeight="1" x14ac:dyDescent="0.2">
      <c r="B25" s="10" t="s">
        <v>37</v>
      </c>
      <c r="C25" s="11" t="s">
        <v>6</v>
      </c>
      <c r="D25" s="11">
        <v>11</v>
      </c>
      <c r="E25" s="11" t="s">
        <v>36</v>
      </c>
      <c r="F25" s="12"/>
      <c r="G25" s="23">
        <f t="shared" si="8"/>
        <v>500000</v>
      </c>
      <c r="H25" s="23">
        <f t="shared" si="7"/>
        <v>500000</v>
      </c>
      <c r="I25" s="24">
        <f t="shared" si="7"/>
        <v>500000</v>
      </c>
    </row>
    <row r="26" spans="2:9" ht="20.25" customHeight="1" x14ac:dyDescent="0.2">
      <c r="B26" s="10" t="s">
        <v>74</v>
      </c>
      <c r="C26" s="11" t="s">
        <v>6</v>
      </c>
      <c r="D26" s="11">
        <v>11</v>
      </c>
      <c r="E26" s="11" t="s">
        <v>36</v>
      </c>
      <c r="F26" s="12">
        <v>870</v>
      </c>
      <c r="G26" s="23">
        <v>500000</v>
      </c>
      <c r="H26" s="23">
        <v>500000</v>
      </c>
      <c r="I26" s="24">
        <v>500000</v>
      </c>
    </row>
    <row r="27" spans="2:9" ht="25.5" x14ac:dyDescent="0.2">
      <c r="B27" s="10" t="s">
        <v>24</v>
      </c>
      <c r="C27" s="11" t="s">
        <v>6</v>
      </c>
      <c r="D27" s="11">
        <v>13</v>
      </c>
      <c r="E27" s="11"/>
      <c r="F27" s="12"/>
      <c r="G27" s="23">
        <f>G32+G28</f>
        <v>1504570</v>
      </c>
      <c r="H27" s="23">
        <f t="shared" ref="H27:I27" si="9">SUM(H32)</f>
        <v>1408348</v>
      </c>
      <c r="I27" s="24">
        <f t="shared" si="9"/>
        <v>1287107</v>
      </c>
    </row>
    <row r="28" spans="2:9" ht="25.5" customHeight="1" x14ac:dyDescent="0.2">
      <c r="B28" s="10" t="s">
        <v>9</v>
      </c>
      <c r="C28" s="11" t="s">
        <v>6</v>
      </c>
      <c r="D28" s="11" t="s">
        <v>23</v>
      </c>
      <c r="E28" s="11" t="s">
        <v>31</v>
      </c>
      <c r="F28" s="12"/>
      <c r="G28" s="23">
        <f>G29</f>
        <v>94500</v>
      </c>
      <c r="H28" s="23">
        <f t="shared" ref="H28:I28" si="10">H29</f>
        <v>0</v>
      </c>
      <c r="I28" s="24">
        <f t="shared" si="10"/>
        <v>0</v>
      </c>
    </row>
    <row r="29" spans="2:9" ht="33" customHeight="1" x14ac:dyDescent="0.2">
      <c r="B29" s="10" t="s">
        <v>10</v>
      </c>
      <c r="C29" s="11" t="s">
        <v>6</v>
      </c>
      <c r="D29" s="11" t="s">
        <v>23</v>
      </c>
      <c r="E29" s="11" t="s">
        <v>30</v>
      </c>
      <c r="F29" s="12"/>
      <c r="G29" s="23">
        <f>G30</f>
        <v>94500</v>
      </c>
      <c r="H29" s="23">
        <f t="shared" ref="H29:I29" si="11">H30</f>
        <v>0</v>
      </c>
      <c r="I29" s="24">
        <f t="shared" si="11"/>
        <v>0</v>
      </c>
    </row>
    <row r="30" spans="2:9" ht="51" x14ac:dyDescent="0.2">
      <c r="B30" s="10" t="s">
        <v>151</v>
      </c>
      <c r="C30" s="11" t="s">
        <v>6</v>
      </c>
      <c r="D30" s="11" t="s">
        <v>23</v>
      </c>
      <c r="E30" s="11" t="s">
        <v>150</v>
      </c>
      <c r="F30" s="12"/>
      <c r="G30" s="23">
        <f>G31</f>
        <v>94500</v>
      </c>
      <c r="H30" s="23">
        <f t="shared" ref="H30:I30" si="12">H31</f>
        <v>0</v>
      </c>
      <c r="I30" s="24">
        <f t="shared" si="12"/>
        <v>0</v>
      </c>
    </row>
    <row r="31" spans="2:9" ht="38.25" x14ac:dyDescent="0.2">
      <c r="B31" s="10" t="s">
        <v>63</v>
      </c>
      <c r="C31" s="11" t="s">
        <v>6</v>
      </c>
      <c r="D31" s="11" t="s">
        <v>23</v>
      </c>
      <c r="E31" s="11" t="s">
        <v>150</v>
      </c>
      <c r="F31" s="12">
        <v>240</v>
      </c>
      <c r="G31" s="23">
        <v>94500</v>
      </c>
      <c r="H31" s="23">
        <v>0</v>
      </c>
      <c r="I31" s="24">
        <v>0</v>
      </c>
    </row>
    <row r="32" spans="2:9" ht="20.25" customHeight="1" x14ac:dyDescent="0.2">
      <c r="B32" s="10" t="s">
        <v>12</v>
      </c>
      <c r="C32" s="11" t="s">
        <v>6</v>
      </c>
      <c r="D32" s="11">
        <v>13</v>
      </c>
      <c r="E32" s="11" t="s">
        <v>34</v>
      </c>
      <c r="F32" s="12"/>
      <c r="G32" s="23">
        <f>G33</f>
        <v>1410070</v>
      </c>
      <c r="H32" s="23">
        <f t="shared" ref="H32:I32" si="13">H33</f>
        <v>1408348</v>
      </c>
      <c r="I32" s="24">
        <f t="shared" si="13"/>
        <v>1287107</v>
      </c>
    </row>
    <row r="33" spans="2:9" ht="30" customHeight="1" x14ac:dyDescent="0.2">
      <c r="B33" s="10" t="s">
        <v>86</v>
      </c>
      <c r="C33" s="11" t="s">
        <v>6</v>
      </c>
      <c r="D33" s="11">
        <v>13</v>
      </c>
      <c r="E33" s="11" t="s">
        <v>35</v>
      </c>
      <c r="F33" s="12"/>
      <c r="G33" s="23">
        <f>G35+G37+G39+G40+G42</f>
        <v>1410070</v>
      </c>
      <c r="H33" s="23">
        <f t="shared" ref="H33:I33" si="14">H35+H37+H39+H40+H42</f>
        <v>1408348</v>
      </c>
      <c r="I33" s="24">
        <f t="shared" si="14"/>
        <v>1287107</v>
      </c>
    </row>
    <row r="34" spans="2:9" ht="39.75" customHeight="1" x14ac:dyDescent="0.2">
      <c r="B34" s="10" t="s">
        <v>87</v>
      </c>
      <c r="C34" s="11" t="s">
        <v>6</v>
      </c>
      <c r="D34" s="11">
        <v>13</v>
      </c>
      <c r="E34" s="11" t="s">
        <v>38</v>
      </c>
      <c r="F34" s="12"/>
      <c r="G34" s="23">
        <f t="shared" ref="G34:I34" si="15">SUM(G35)</f>
        <v>200000</v>
      </c>
      <c r="H34" s="23">
        <f t="shared" si="15"/>
        <v>200000</v>
      </c>
      <c r="I34" s="24">
        <f t="shared" si="15"/>
        <v>200000</v>
      </c>
    </row>
    <row r="35" spans="2:9" ht="38.25" x14ac:dyDescent="0.2">
      <c r="B35" s="10" t="s">
        <v>63</v>
      </c>
      <c r="C35" s="11" t="s">
        <v>6</v>
      </c>
      <c r="D35" s="11">
        <v>13</v>
      </c>
      <c r="E35" s="11" t="s">
        <v>38</v>
      </c>
      <c r="F35" s="12">
        <v>240</v>
      </c>
      <c r="G35" s="25">
        <v>200000</v>
      </c>
      <c r="H35" s="23">
        <v>200000</v>
      </c>
      <c r="I35" s="24">
        <v>200000</v>
      </c>
    </row>
    <row r="36" spans="2:9" ht="27" customHeight="1" x14ac:dyDescent="0.2">
      <c r="B36" s="10" t="s">
        <v>66</v>
      </c>
      <c r="C36" s="11" t="s">
        <v>6</v>
      </c>
      <c r="D36" s="11" t="s">
        <v>23</v>
      </c>
      <c r="E36" s="11" t="s">
        <v>39</v>
      </c>
      <c r="F36" s="12"/>
      <c r="G36" s="23">
        <f>G37</f>
        <v>94070</v>
      </c>
      <c r="H36" s="23">
        <f t="shared" ref="H36:I36" si="16">H37</f>
        <v>94070</v>
      </c>
      <c r="I36" s="24">
        <f t="shared" si="16"/>
        <v>94070</v>
      </c>
    </row>
    <row r="37" spans="2:9" ht="25.5" x14ac:dyDescent="0.2">
      <c r="B37" s="10" t="s">
        <v>59</v>
      </c>
      <c r="C37" s="11" t="s">
        <v>6</v>
      </c>
      <c r="D37" s="11" t="s">
        <v>23</v>
      </c>
      <c r="E37" s="11" t="s">
        <v>39</v>
      </c>
      <c r="F37" s="12">
        <v>850</v>
      </c>
      <c r="G37" s="23">
        <v>94070</v>
      </c>
      <c r="H37" s="23">
        <v>94070</v>
      </c>
      <c r="I37" s="24">
        <v>94070</v>
      </c>
    </row>
    <row r="38" spans="2:9" ht="39.75" customHeight="1" x14ac:dyDescent="0.2">
      <c r="B38" s="10" t="s">
        <v>156</v>
      </c>
      <c r="C38" s="11" t="s">
        <v>6</v>
      </c>
      <c r="D38" s="11" t="s">
        <v>23</v>
      </c>
      <c r="E38" s="11" t="s">
        <v>155</v>
      </c>
      <c r="F38" s="12"/>
      <c r="G38" s="23">
        <f>G39+G40</f>
        <v>1068000</v>
      </c>
      <c r="H38" s="23">
        <f t="shared" ref="H38:I38" si="17">H39+H40</f>
        <v>1066278</v>
      </c>
      <c r="I38" s="24">
        <f t="shared" si="17"/>
        <v>945037</v>
      </c>
    </row>
    <row r="39" spans="2:9" ht="42.75" customHeight="1" x14ac:dyDescent="0.2">
      <c r="B39" s="10" t="s">
        <v>63</v>
      </c>
      <c r="C39" s="11" t="s">
        <v>6</v>
      </c>
      <c r="D39" s="11" t="s">
        <v>23</v>
      </c>
      <c r="E39" s="11" t="s">
        <v>155</v>
      </c>
      <c r="F39" s="12">
        <v>240</v>
      </c>
      <c r="G39" s="23">
        <v>1068000</v>
      </c>
      <c r="H39" s="23">
        <v>1066278</v>
      </c>
      <c r="I39" s="24">
        <v>945037</v>
      </c>
    </row>
    <row r="40" spans="2:9" ht="17.25" customHeight="1" x14ac:dyDescent="0.2">
      <c r="B40" s="10" t="s">
        <v>157</v>
      </c>
      <c r="C40" s="11" t="s">
        <v>6</v>
      </c>
      <c r="D40" s="11" t="s">
        <v>23</v>
      </c>
      <c r="E40" s="11" t="s">
        <v>155</v>
      </c>
      <c r="F40" s="12">
        <v>830</v>
      </c>
      <c r="G40" s="23">
        <v>0</v>
      </c>
      <c r="H40" s="23">
        <v>0</v>
      </c>
      <c r="I40" s="24">
        <v>0</v>
      </c>
    </row>
    <row r="41" spans="2:9" ht="63.75" x14ac:dyDescent="0.2">
      <c r="B41" s="10" t="s">
        <v>147</v>
      </c>
      <c r="C41" s="11" t="s">
        <v>6</v>
      </c>
      <c r="D41" s="11" t="s">
        <v>23</v>
      </c>
      <c r="E41" s="11" t="s">
        <v>146</v>
      </c>
      <c r="F41" s="12"/>
      <c r="G41" s="23">
        <f>G42</f>
        <v>48000</v>
      </c>
      <c r="H41" s="23">
        <f t="shared" ref="H41:I41" si="18">H42</f>
        <v>48000</v>
      </c>
      <c r="I41" s="24">
        <f t="shared" si="18"/>
        <v>48000</v>
      </c>
    </row>
    <row r="42" spans="2:9" x14ac:dyDescent="0.2">
      <c r="B42" s="10" t="s">
        <v>84</v>
      </c>
      <c r="C42" s="11" t="s">
        <v>6</v>
      </c>
      <c r="D42" s="11" t="s">
        <v>23</v>
      </c>
      <c r="E42" s="11" t="s">
        <v>146</v>
      </c>
      <c r="F42" s="12">
        <v>360</v>
      </c>
      <c r="G42" s="23">
        <v>48000</v>
      </c>
      <c r="H42" s="23">
        <v>48000</v>
      </c>
      <c r="I42" s="24">
        <v>48000</v>
      </c>
    </row>
    <row r="43" spans="2:9" ht="28.5" customHeight="1" x14ac:dyDescent="0.2">
      <c r="B43" s="10" t="s">
        <v>13</v>
      </c>
      <c r="C43" s="11" t="s">
        <v>8</v>
      </c>
      <c r="D43" s="11"/>
      <c r="E43" s="11"/>
      <c r="F43" s="12"/>
      <c r="G43" s="23">
        <f>G44+G60</f>
        <v>191400</v>
      </c>
      <c r="H43" s="23">
        <f>H44+H60</f>
        <v>182600</v>
      </c>
      <c r="I43" s="24">
        <f>I44+I60</f>
        <v>185200</v>
      </c>
    </row>
    <row r="44" spans="2:9" ht="51" x14ac:dyDescent="0.2">
      <c r="B44" s="10" t="s">
        <v>83</v>
      </c>
      <c r="C44" s="11" t="s">
        <v>8</v>
      </c>
      <c r="D44" s="11" t="s">
        <v>82</v>
      </c>
      <c r="E44" s="11"/>
      <c r="F44" s="12"/>
      <c r="G44" s="23">
        <f>G45+G56</f>
        <v>162600</v>
      </c>
      <c r="H44" s="23">
        <f>H45+H56</f>
        <v>182600</v>
      </c>
      <c r="I44" s="24">
        <f>I45+I56</f>
        <v>185200</v>
      </c>
    </row>
    <row r="45" spans="2:9" ht="78.75" customHeight="1" x14ac:dyDescent="0.2">
      <c r="B45" s="10" t="s">
        <v>127</v>
      </c>
      <c r="C45" s="11" t="s">
        <v>8</v>
      </c>
      <c r="D45" s="11" t="s">
        <v>82</v>
      </c>
      <c r="E45" s="11" t="s">
        <v>77</v>
      </c>
      <c r="F45" s="12"/>
      <c r="G45" s="23">
        <f>G46</f>
        <v>132600</v>
      </c>
      <c r="H45" s="23">
        <f t="shared" ref="H45:I45" si="19">H46</f>
        <v>152600</v>
      </c>
      <c r="I45" s="24">
        <f t="shared" si="19"/>
        <v>155200</v>
      </c>
    </row>
    <row r="46" spans="2:9" ht="22.5" customHeight="1" x14ac:dyDescent="0.2">
      <c r="B46" s="26" t="s">
        <v>91</v>
      </c>
      <c r="C46" s="11" t="s">
        <v>8</v>
      </c>
      <c r="D46" s="11" t="s">
        <v>82</v>
      </c>
      <c r="E46" s="11" t="s">
        <v>88</v>
      </c>
      <c r="F46" s="12"/>
      <c r="G46" s="23">
        <f>G47+G50+G53</f>
        <v>132600</v>
      </c>
      <c r="H46" s="23">
        <f t="shared" ref="H46:I46" si="20">H47+H50+H53</f>
        <v>152600</v>
      </c>
      <c r="I46" s="24">
        <f t="shared" si="20"/>
        <v>155200</v>
      </c>
    </row>
    <row r="47" spans="2:9" ht="90" customHeight="1" x14ac:dyDescent="0.2">
      <c r="B47" s="26" t="s">
        <v>92</v>
      </c>
      <c r="C47" s="11" t="s">
        <v>8</v>
      </c>
      <c r="D47" s="11" t="s">
        <v>82</v>
      </c>
      <c r="E47" s="11" t="s">
        <v>89</v>
      </c>
      <c r="F47" s="12"/>
      <c r="G47" s="23">
        <f>G48</f>
        <v>60000</v>
      </c>
      <c r="H47" s="23">
        <f t="shared" ref="H47:I47" si="21">H48</f>
        <v>70000</v>
      </c>
      <c r="I47" s="24">
        <f t="shared" si="21"/>
        <v>70000</v>
      </c>
    </row>
    <row r="48" spans="2:9" ht="51" customHeight="1" x14ac:dyDescent="0.2">
      <c r="B48" s="10" t="s">
        <v>76</v>
      </c>
      <c r="C48" s="11" t="s">
        <v>8</v>
      </c>
      <c r="D48" s="11" t="s">
        <v>82</v>
      </c>
      <c r="E48" s="11" t="s">
        <v>90</v>
      </c>
      <c r="F48" s="12"/>
      <c r="G48" s="23">
        <f>G49</f>
        <v>60000</v>
      </c>
      <c r="H48" s="23">
        <f t="shared" ref="H48:I48" si="22">H49</f>
        <v>70000</v>
      </c>
      <c r="I48" s="24">
        <f t="shared" si="22"/>
        <v>70000</v>
      </c>
    </row>
    <row r="49" spans="2:9" ht="41.25" customHeight="1" x14ac:dyDescent="0.2">
      <c r="B49" s="10" t="s">
        <v>63</v>
      </c>
      <c r="C49" s="11" t="s">
        <v>8</v>
      </c>
      <c r="D49" s="11" t="s">
        <v>82</v>
      </c>
      <c r="E49" s="11" t="s">
        <v>90</v>
      </c>
      <c r="F49" s="12">
        <v>240</v>
      </c>
      <c r="G49" s="23">
        <v>60000</v>
      </c>
      <c r="H49" s="23">
        <v>70000</v>
      </c>
      <c r="I49" s="24">
        <v>70000</v>
      </c>
    </row>
    <row r="50" spans="2:9" ht="80.25" customHeight="1" x14ac:dyDescent="0.2">
      <c r="B50" s="26" t="s">
        <v>95</v>
      </c>
      <c r="C50" s="11" t="s">
        <v>8</v>
      </c>
      <c r="D50" s="11" t="s">
        <v>82</v>
      </c>
      <c r="E50" s="11" t="s">
        <v>93</v>
      </c>
      <c r="F50" s="12"/>
      <c r="G50" s="23">
        <f>G51</f>
        <v>12600</v>
      </c>
      <c r="H50" s="23">
        <f t="shared" ref="H50:I50" si="23">H51</f>
        <v>12600</v>
      </c>
      <c r="I50" s="24">
        <f t="shared" si="23"/>
        <v>15000</v>
      </c>
    </row>
    <row r="51" spans="2:9" ht="53.25" customHeight="1" x14ac:dyDescent="0.2">
      <c r="B51" s="10" t="s">
        <v>76</v>
      </c>
      <c r="C51" s="11" t="s">
        <v>8</v>
      </c>
      <c r="D51" s="11" t="s">
        <v>82</v>
      </c>
      <c r="E51" s="11" t="s">
        <v>94</v>
      </c>
      <c r="F51" s="12"/>
      <c r="G51" s="23">
        <f>G52</f>
        <v>12600</v>
      </c>
      <c r="H51" s="23">
        <f t="shared" ref="H51:I51" si="24">H52</f>
        <v>12600</v>
      </c>
      <c r="I51" s="24">
        <f t="shared" si="24"/>
        <v>15000</v>
      </c>
    </row>
    <row r="52" spans="2:9" ht="41.25" customHeight="1" x14ac:dyDescent="0.2">
      <c r="B52" s="10" t="s">
        <v>63</v>
      </c>
      <c r="C52" s="11" t="s">
        <v>8</v>
      </c>
      <c r="D52" s="11" t="s">
        <v>82</v>
      </c>
      <c r="E52" s="11" t="s">
        <v>94</v>
      </c>
      <c r="F52" s="12">
        <v>240</v>
      </c>
      <c r="G52" s="23">
        <v>12600</v>
      </c>
      <c r="H52" s="23">
        <v>12600</v>
      </c>
      <c r="I52" s="24">
        <v>15000</v>
      </c>
    </row>
    <row r="53" spans="2:9" ht="78" customHeight="1" x14ac:dyDescent="0.2">
      <c r="B53" s="10" t="s">
        <v>98</v>
      </c>
      <c r="C53" s="11" t="s">
        <v>8</v>
      </c>
      <c r="D53" s="11" t="s">
        <v>82</v>
      </c>
      <c r="E53" s="11" t="s">
        <v>96</v>
      </c>
      <c r="F53" s="12"/>
      <c r="G53" s="23">
        <f>G54</f>
        <v>60000</v>
      </c>
      <c r="H53" s="23">
        <f t="shared" ref="H53:I53" si="25">H54</f>
        <v>70000</v>
      </c>
      <c r="I53" s="24">
        <f t="shared" si="25"/>
        <v>70200</v>
      </c>
    </row>
    <row r="54" spans="2:9" ht="52.5" customHeight="1" x14ac:dyDescent="0.2">
      <c r="B54" s="10" t="s">
        <v>76</v>
      </c>
      <c r="C54" s="11" t="s">
        <v>8</v>
      </c>
      <c r="D54" s="11" t="s">
        <v>82</v>
      </c>
      <c r="E54" s="11" t="s">
        <v>97</v>
      </c>
      <c r="F54" s="12"/>
      <c r="G54" s="23">
        <f>G55</f>
        <v>60000</v>
      </c>
      <c r="H54" s="23">
        <f t="shared" ref="H54:I54" si="26">H55</f>
        <v>70000</v>
      </c>
      <c r="I54" s="24">
        <f t="shared" si="26"/>
        <v>70200</v>
      </c>
    </row>
    <row r="55" spans="2:9" ht="40.5" customHeight="1" x14ac:dyDescent="0.2">
      <c r="B55" s="10" t="s">
        <v>63</v>
      </c>
      <c r="C55" s="11" t="s">
        <v>8</v>
      </c>
      <c r="D55" s="11" t="s">
        <v>82</v>
      </c>
      <c r="E55" s="11" t="s">
        <v>97</v>
      </c>
      <c r="F55" s="12">
        <v>240</v>
      </c>
      <c r="G55" s="23">
        <v>60000</v>
      </c>
      <c r="H55" s="23">
        <v>70000</v>
      </c>
      <c r="I55" s="24">
        <v>70200</v>
      </c>
    </row>
    <row r="56" spans="2:9" ht="21" customHeight="1" x14ac:dyDescent="0.2">
      <c r="B56" s="10" t="s">
        <v>12</v>
      </c>
      <c r="C56" s="11" t="s">
        <v>8</v>
      </c>
      <c r="D56" s="11" t="s">
        <v>82</v>
      </c>
      <c r="E56" s="11" t="s">
        <v>34</v>
      </c>
      <c r="F56" s="12"/>
      <c r="G56" s="23">
        <f t="shared" ref="G56" si="27">SUM(G57)</f>
        <v>30000</v>
      </c>
      <c r="H56" s="23">
        <f t="shared" ref="H56:I57" si="28">SUM(H57)</f>
        <v>30000</v>
      </c>
      <c r="I56" s="24">
        <f t="shared" si="28"/>
        <v>30000</v>
      </c>
    </row>
    <row r="57" spans="2:9" ht="28.5" customHeight="1" x14ac:dyDescent="0.2">
      <c r="B57" s="10" t="s">
        <v>86</v>
      </c>
      <c r="C57" s="11" t="s">
        <v>8</v>
      </c>
      <c r="D57" s="11" t="s">
        <v>82</v>
      </c>
      <c r="E57" s="11" t="s">
        <v>35</v>
      </c>
      <c r="F57" s="12"/>
      <c r="G57" s="23">
        <f>SUM(G58)</f>
        <v>30000</v>
      </c>
      <c r="H57" s="23">
        <f t="shared" si="28"/>
        <v>30000</v>
      </c>
      <c r="I57" s="24">
        <f t="shared" si="28"/>
        <v>30000</v>
      </c>
    </row>
    <row r="58" spans="2:9" ht="51" x14ac:dyDescent="0.2">
      <c r="B58" s="10" t="s">
        <v>40</v>
      </c>
      <c r="C58" s="11" t="s">
        <v>8</v>
      </c>
      <c r="D58" s="11" t="s">
        <v>82</v>
      </c>
      <c r="E58" s="11" t="s">
        <v>41</v>
      </c>
      <c r="F58" s="12"/>
      <c r="G58" s="23">
        <f t="shared" ref="G58:I58" si="29">SUM(G59)</f>
        <v>30000</v>
      </c>
      <c r="H58" s="23">
        <f t="shared" si="29"/>
        <v>30000</v>
      </c>
      <c r="I58" s="24">
        <f t="shared" si="29"/>
        <v>30000</v>
      </c>
    </row>
    <row r="59" spans="2:9" ht="38.25" x14ac:dyDescent="0.2">
      <c r="B59" s="10" t="s">
        <v>63</v>
      </c>
      <c r="C59" s="11" t="s">
        <v>8</v>
      </c>
      <c r="D59" s="11" t="s">
        <v>82</v>
      </c>
      <c r="E59" s="11" t="s">
        <v>41</v>
      </c>
      <c r="F59" s="12">
        <v>240</v>
      </c>
      <c r="G59" s="23">
        <v>30000</v>
      </c>
      <c r="H59" s="23">
        <v>30000</v>
      </c>
      <c r="I59" s="24">
        <v>30000</v>
      </c>
    </row>
    <row r="60" spans="2:9" ht="41.25" customHeight="1" x14ac:dyDescent="0.2">
      <c r="B60" s="10" t="s">
        <v>143</v>
      </c>
      <c r="C60" s="11" t="s">
        <v>8</v>
      </c>
      <c r="D60" s="11" t="s">
        <v>142</v>
      </c>
      <c r="E60" s="11"/>
      <c r="F60" s="12"/>
      <c r="G60" s="23">
        <f>G61</f>
        <v>28800</v>
      </c>
      <c r="H60" s="23">
        <f t="shared" ref="H60:I60" si="30">H61</f>
        <v>0</v>
      </c>
      <c r="I60" s="24">
        <f t="shared" si="30"/>
        <v>0</v>
      </c>
    </row>
    <row r="61" spans="2:9" ht="23.25" customHeight="1" x14ac:dyDescent="0.2">
      <c r="B61" s="10" t="s">
        <v>12</v>
      </c>
      <c r="C61" s="11" t="s">
        <v>8</v>
      </c>
      <c r="D61" s="11" t="s">
        <v>142</v>
      </c>
      <c r="E61" s="11" t="s">
        <v>34</v>
      </c>
      <c r="F61" s="12"/>
      <c r="G61" s="23">
        <f>G62</f>
        <v>28800</v>
      </c>
      <c r="H61" s="23">
        <f t="shared" ref="H61:I62" si="31">H62</f>
        <v>0</v>
      </c>
      <c r="I61" s="24">
        <f t="shared" si="31"/>
        <v>0</v>
      </c>
    </row>
    <row r="62" spans="2:9" ht="33" customHeight="1" x14ac:dyDescent="0.2">
      <c r="B62" s="10" t="s">
        <v>86</v>
      </c>
      <c r="C62" s="11" t="s">
        <v>8</v>
      </c>
      <c r="D62" s="11" t="s">
        <v>142</v>
      </c>
      <c r="E62" s="11" t="s">
        <v>35</v>
      </c>
      <c r="F62" s="12"/>
      <c r="G62" s="23">
        <f>G63</f>
        <v>28800</v>
      </c>
      <c r="H62" s="23">
        <f t="shared" si="31"/>
        <v>0</v>
      </c>
      <c r="I62" s="24">
        <f t="shared" si="31"/>
        <v>0</v>
      </c>
    </row>
    <row r="63" spans="2:9" ht="51" customHeight="1" x14ac:dyDescent="0.2">
      <c r="B63" s="10" t="s">
        <v>145</v>
      </c>
      <c r="C63" s="11" t="s">
        <v>8</v>
      </c>
      <c r="D63" s="11" t="s">
        <v>142</v>
      </c>
      <c r="E63" s="11" t="s">
        <v>144</v>
      </c>
      <c r="F63" s="12"/>
      <c r="G63" s="23">
        <f>G64</f>
        <v>28800</v>
      </c>
      <c r="H63" s="23">
        <f t="shared" ref="H63:I63" si="32">H64</f>
        <v>0</v>
      </c>
      <c r="I63" s="24">
        <f t="shared" si="32"/>
        <v>0</v>
      </c>
    </row>
    <row r="64" spans="2:9" ht="41.25" customHeight="1" x14ac:dyDescent="0.2">
      <c r="B64" s="10" t="s">
        <v>141</v>
      </c>
      <c r="C64" s="11" t="s">
        <v>8</v>
      </c>
      <c r="D64" s="11" t="s">
        <v>142</v>
      </c>
      <c r="E64" s="11" t="s">
        <v>144</v>
      </c>
      <c r="F64" s="12">
        <v>120</v>
      </c>
      <c r="G64" s="23">
        <v>28800</v>
      </c>
      <c r="H64" s="23">
        <v>0</v>
      </c>
      <c r="I64" s="24">
        <v>0</v>
      </c>
    </row>
    <row r="65" spans="2:9" x14ac:dyDescent="0.2">
      <c r="B65" s="10" t="s">
        <v>17</v>
      </c>
      <c r="C65" s="11" t="s">
        <v>11</v>
      </c>
      <c r="D65" s="11"/>
      <c r="E65" s="11"/>
      <c r="F65" s="12"/>
      <c r="G65" s="23">
        <f>G66+G84</f>
        <v>9400000</v>
      </c>
      <c r="H65" s="23">
        <f>H66+H84</f>
        <v>9400000</v>
      </c>
      <c r="I65" s="24">
        <f>I66+I84</f>
        <v>9400000</v>
      </c>
    </row>
    <row r="66" spans="2:9" x14ac:dyDescent="0.2">
      <c r="B66" s="10" t="s">
        <v>53</v>
      </c>
      <c r="C66" s="11" t="s">
        <v>11</v>
      </c>
      <c r="D66" s="31" t="s">
        <v>14</v>
      </c>
      <c r="E66" s="11"/>
      <c r="F66" s="12"/>
      <c r="G66" s="23">
        <f>G67+G72</f>
        <v>9100000</v>
      </c>
      <c r="H66" s="23">
        <f>H67+H72</f>
        <v>9100000</v>
      </c>
      <c r="I66" s="24">
        <f>I67+I72</f>
        <v>9100000</v>
      </c>
    </row>
    <row r="67" spans="2:9" ht="78.75" customHeight="1" x14ac:dyDescent="0.2">
      <c r="B67" s="10" t="s">
        <v>133</v>
      </c>
      <c r="C67" s="11" t="s">
        <v>11</v>
      </c>
      <c r="D67" s="11" t="s">
        <v>14</v>
      </c>
      <c r="E67" s="11" t="s">
        <v>67</v>
      </c>
      <c r="F67" s="12"/>
      <c r="G67" s="23">
        <f>G68</f>
        <v>4500000</v>
      </c>
      <c r="H67" s="23">
        <f>H71</f>
        <v>4500000</v>
      </c>
      <c r="I67" s="24">
        <f>I71</f>
        <v>4500000</v>
      </c>
    </row>
    <row r="68" spans="2:9" ht="20.25" customHeight="1" x14ac:dyDescent="0.2">
      <c r="B68" s="27" t="s">
        <v>99</v>
      </c>
      <c r="C68" s="11" t="s">
        <v>11</v>
      </c>
      <c r="D68" s="11" t="s">
        <v>14</v>
      </c>
      <c r="E68" s="11" t="s">
        <v>102</v>
      </c>
      <c r="F68" s="12"/>
      <c r="G68" s="23">
        <f>G69</f>
        <v>4500000</v>
      </c>
      <c r="H68" s="23">
        <f t="shared" ref="H68:I69" si="33">H69</f>
        <v>4500000</v>
      </c>
      <c r="I68" s="24">
        <f t="shared" si="33"/>
        <v>4500000</v>
      </c>
    </row>
    <row r="69" spans="2:9" ht="29.25" customHeight="1" x14ac:dyDescent="0.2">
      <c r="B69" s="27" t="s">
        <v>100</v>
      </c>
      <c r="C69" s="11" t="s">
        <v>11</v>
      </c>
      <c r="D69" s="11" t="s">
        <v>14</v>
      </c>
      <c r="E69" s="11" t="s">
        <v>103</v>
      </c>
      <c r="F69" s="12"/>
      <c r="G69" s="23">
        <f>G70</f>
        <v>4500000</v>
      </c>
      <c r="H69" s="23">
        <f t="shared" si="33"/>
        <v>4500000</v>
      </c>
      <c r="I69" s="24">
        <f t="shared" si="33"/>
        <v>4500000</v>
      </c>
    </row>
    <row r="70" spans="2:9" ht="54.75" customHeight="1" x14ac:dyDescent="0.2">
      <c r="B70" s="10" t="s">
        <v>101</v>
      </c>
      <c r="C70" s="11" t="s">
        <v>11</v>
      </c>
      <c r="D70" s="11" t="s">
        <v>14</v>
      </c>
      <c r="E70" s="11" t="s">
        <v>104</v>
      </c>
      <c r="F70" s="12"/>
      <c r="G70" s="23">
        <f>G71</f>
        <v>4500000</v>
      </c>
      <c r="H70" s="23">
        <f t="shared" ref="H70:I70" si="34">H71</f>
        <v>4500000</v>
      </c>
      <c r="I70" s="24">
        <f t="shared" si="34"/>
        <v>4500000</v>
      </c>
    </row>
    <row r="71" spans="2:9" ht="38.25" x14ac:dyDescent="0.2">
      <c r="B71" s="10" t="s">
        <v>63</v>
      </c>
      <c r="C71" s="11" t="s">
        <v>11</v>
      </c>
      <c r="D71" s="11" t="s">
        <v>14</v>
      </c>
      <c r="E71" s="11" t="s">
        <v>104</v>
      </c>
      <c r="F71" s="12">
        <v>240</v>
      </c>
      <c r="G71" s="23">
        <v>4500000</v>
      </c>
      <c r="H71" s="23">
        <v>4500000</v>
      </c>
      <c r="I71" s="24">
        <v>4500000</v>
      </c>
    </row>
    <row r="72" spans="2:9" ht="88.5" customHeight="1" x14ac:dyDescent="0.2">
      <c r="B72" s="10" t="s">
        <v>134</v>
      </c>
      <c r="C72" s="11" t="s">
        <v>11</v>
      </c>
      <c r="D72" s="11" t="s">
        <v>14</v>
      </c>
      <c r="E72" s="11" t="s">
        <v>71</v>
      </c>
      <c r="F72" s="12"/>
      <c r="G72" s="23">
        <f>G73</f>
        <v>4600000</v>
      </c>
      <c r="H72" s="23">
        <f t="shared" ref="H72:I72" si="35">H73</f>
        <v>4600000</v>
      </c>
      <c r="I72" s="24">
        <f t="shared" si="35"/>
        <v>4600000</v>
      </c>
    </row>
    <row r="73" spans="2:9" ht="17.25" customHeight="1" x14ac:dyDescent="0.2">
      <c r="B73" s="10" t="s">
        <v>99</v>
      </c>
      <c r="C73" s="11" t="s">
        <v>11</v>
      </c>
      <c r="D73" s="11" t="s">
        <v>14</v>
      </c>
      <c r="E73" s="11" t="s">
        <v>105</v>
      </c>
      <c r="F73" s="12"/>
      <c r="G73" s="23">
        <f>G81+G74</f>
        <v>4600000</v>
      </c>
      <c r="H73" s="23">
        <f>H81+H74</f>
        <v>4600000</v>
      </c>
      <c r="I73" s="24">
        <f>I81+I74</f>
        <v>4600000</v>
      </c>
    </row>
    <row r="74" spans="2:9" ht="15.75" hidden="1" customHeight="1" x14ac:dyDescent="0.2">
      <c r="B74" s="10" t="s">
        <v>153</v>
      </c>
      <c r="C74" s="11" t="s">
        <v>11</v>
      </c>
      <c r="D74" s="11" t="s">
        <v>14</v>
      </c>
      <c r="E74" s="11" t="s">
        <v>138</v>
      </c>
      <c r="F74" s="12"/>
      <c r="G74" s="23">
        <f>G75+G77+G79</f>
        <v>0</v>
      </c>
      <c r="H74" s="23">
        <f t="shared" ref="H74:I74" si="36">H75</f>
        <v>0</v>
      </c>
      <c r="I74" s="24">
        <f t="shared" si="36"/>
        <v>0</v>
      </c>
    </row>
    <row r="75" spans="2:9" ht="15.75" hidden="1" customHeight="1" x14ac:dyDescent="0.2">
      <c r="B75" s="10" t="s">
        <v>69</v>
      </c>
      <c r="C75" s="11" t="s">
        <v>11</v>
      </c>
      <c r="D75" s="11" t="s">
        <v>14</v>
      </c>
      <c r="E75" s="11" t="s">
        <v>139</v>
      </c>
      <c r="F75" s="12"/>
      <c r="G75" s="23">
        <f>G76</f>
        <v>0</v>
      </c>
      <c r="H75" s="23">
        <f t="shared" ref="H75:I75" si="37">H76</f>
        <v>0</v>
      </c>
      <c r="I75" s="24">
        <f t="shared" si="37"/>
        <v>0</v>
      </c>
    </row>
    <row r="76" spans="2:9" ht="15.75" hidden="1" customHeight="1" x14ac:dyDescent="0.2">
      <c r="B76" s="10" t="s">
        <v>63</v>
      </c>
      <c r="C76" s="11" t="s">
        <v>11</v>
      </c>
      <c r="D76" s="11" t="s">
        <v>14</v>
      </c>
      <c r="E76" s="11" t="s">
        <v>139</v>
      </c>
      <c r="F76" s="12">
        <v>240</v>
      </c>
      <c r="G76" s="23">
        <v>0</v>
      </c>
      <c r="H76" s="23">
        <v>0</v>
      </c>
      <c r="I76" s="24">
        <v>0</v>
      </c>
    </row>
    <row r="77" spans="2:9" ht="15.75" hidden="1" customHeight="1" x14ac:dyDescent="0.2">
      <c r="B77" s="10" t="s">
        <v>159</v>
      </c>
      <c r="C77" s="11" t="s">
        <v>11</v>
      </c>
      <c r="D77" s="11" t="s">
        <v>14</v>
      </c>
      <c r="E77" s="11" t="s">
        <v>158</v>
      </c>
      <c r="F77" s="12"/>
      <c r="G77" s="23">
        <f>G78</f>
        <v>0</v>
      </c>
      <c r="H77" s="23">
        <f t="shared" ref="H77:I77" si="38">H78</f>
        <v>0</v>
      </c>
      <c r="I77" s="24">
        <f t="shared" si="38"/>
        <v>0</v>
      </c>
    </row>
    <row r="78" spans="2:9" ht="15.75" hidden="1" customHeight="1" x14ac:dyDescent="0.2">
      <c r="B78" s="10" t="s">
        <v>63</v>
      </c>
      <c r="C78" s="11" t="s">
        <v>11</v>
      </c>
      <c r="D78" s="11" t="s">
        <v>14</v>
      </c>
      <c r="E78" s="11" t="s">
        <v>158</v>
      </c>
      <c r="F78" s="12">
        <v>240</v>
      </c>
      <c r="G78" s="23">
        <v>0</v>
      </c>
      <c r="H78" s="23">
        <v>0</v>
      </c>
      <c r="I78" s="24">
        <v>0</v>
      </c>
    </row>
    <row r="79" spans="2:9" ht="15.75" hidden="1" customHeight="1" x14ac:dyDescent="0.2">
      <c r="B79" s="10" t="s">
        <v>164</v>
      </c>
      <c r="C79" s="11" t="s">
        <v>11</v>
      </c>
      <c r="D79" s="11" t="s">
        <v>14</v>
      </c>
      <c r="E79" s="11" t="s">
        <v>165</v>
      </c>
      <c r="F79" s="12"/>
      <c r="G79" s="23">
        <f>G80</f>
        <v>0</v>
      </c>
      <c r="H79" s="23">
        <f t="shared" ref="H79:I79" si="39">H80</f>
        <v>0</v>
      </c>
      <c r="I79" s="24">
        <f t="shared" si="39"/>
        <v>0</v>
      </c>
    </row>
    <row r="80" spans="2:9" ht="15.75" hidden="1" customHeight="1" x14ac:dyDescent="0.2">
      <c r="B80" s="10" t="s">
        <v>63</v>
      </c>
      <c r="C80" s="11" t="s">
        <v>11</v>
      </c>
      <c r="D80" s="11" t="s">
        <v>14</v>
      </c>
      <c r="E80" s="11" t="s">
        <v>165</v>
      </c>
      <c r="F80" s="12">
        <v>240</v>
      </c>
      <c r="G80" s="23">
        <v>0</v>
      </c>
      <c r="H80" s="23">
        <v>0</v>
      </c>
      <c r="I80" s="24">
        <v>0</v>
      </c>
    </row>
    <row r="81" spans="2:9" ht="94.5" customHeight="1" x14ac:dyDescent="0.2">
      <c r="B81" s="26" t="s">
        <v>152</v>
      </c>
      <c r="C81" s="11" t="s">
        <v>11</v>
      </c>
      <c r="D81" s="11" t="s">
        <v>14</v>
      </c>
      <c r="E81" s="28" t="s">
        <v>106</v>
      </c>
      <c r="F81" s="12"/>
      <c r="G81" s="23">
        <f>G82</f>
        <v>4600000</v>
      </c>
      <c r="H81" s="23">
        <f t="shared" ref="H81:I81" si="40">H82</f>
        <v>4600000</v>
      </c>
      <c r="I81" s="24">
        <f t="shared" si="40"/>
        <v>4600000</v>
      </c>
    </row>
    <row r="82" spans="2:9" ht="66.75" customHeight="1" x14ac:dyDescent="0.2">
      <c r="B82" s="10" t="s">
        <v>69</v>
      </c>
      <c r="C82" s="11" t="s">
        <v>11</v>
      </c>
      <c r="D82" s="11" t="s">
        <v>14</v>
      </c>
      <c r="E82" s="11" t="s">
        <v>107</v>
      </c>
      <c r="F82" s="12"/>
      <c r="G82" s="23">
        <f>G83</f>
        <v>4600000</v>
      </c>
      <c r="H82" s="23">
        <f t="shared" ref="H82:I82" si="41">H83</f>
        <v>4600000</v>
      </c>
      <c r="I82" s="24">
        <f t="shared" si="41"/>
        <v>4600000</v>
      </c>
    </row>
    <row r="83" spans="2:9" ht="39" customHeight="1" x14ac:dyDescent="0.2">
      <c r="B83" s="10" t="s">
        <v>63</v>
      </c>
      <c r="C83" s="11" t="s">
        <v>11</v>
      </c>
      <c r="D83" s="11" t="s">
        <v>14</v>
      </c>
      <c r="E83" s="11" t="s">
        <v>107</v>
      </c>
      <c r="F83" s="12">
        <v>240</v>
      </c>
      <c r="G83" s="23">
        <v>4600000</v>
      </c>
      <c r="H83" s="23">
        <v>4600000</v>
      </c>
      <c r="I83" s="24">
        <v>4600000</v>
      </c>
    </row>
    <row r="84" spans="2:9" ht="25.5" x14ac:dyDescent="0.2">
      <c r="B84" s="10" t="s">
        <v>61</v>
      </c>
      <c r="C84" s="11" t="s">
        <v>11</v>
      </c>
      <c r="D84" s="11" t="s">
        <v>64</v>
      </c>
      <c r="E84" s="11"/>
      <c r="F84" s="12"/>
      <c r="G84" s="23">
        <f>G85</f>
        <v>300000</v>
      </c>
      <c r="H84" s="23">
        <f t="shared" ref="H84:I87" si="42">H85</f>
        <v>300000</v>
      </c>
      <c r="I84" s="24">
        <f t="shared" si="42"/>
        <v>300000</v>
      </c>
    </row>
    <row r="85" spans="2:9" x14ac:dyDescent="0.2">
      <c r="B85" s="10" t="s">
        <v>12</v>
      </c>
      <c r="C85" s="11" t="s">
        <v>11</v>
      </c>
      <c r="D85" s="11" t="s">
        <v>64</v>
      </c>
      <c r="E85" s="11" t="s">
        <v>34</v>
      </c>
      <c r="F85" s="12"/>
      <c r="G85" s="23">
        <f>G86</f>
        <v>300000</v>
      </c>
      <c r="H85" s="23">
        <f t="shared" si="42"/>
        <v>300000</v>
      </c>
      <c r="I85" s="24">
        <f t="shared" si="42"/>
        <v>300000</v>
      </c>
    </row>
    <row r="86" spans="2:9" ht="25.5" x14ac:dyDescent="0.2">
      <c r="B86" s="10" t="s">
        <v>86</v>
      </c>
      <c r="C86" s="11" t="s">
        <v>11</v>
      </c>
      <c r="D86" s="11" t="s">
        <v>64</v>
      </c>
      <c r="E86" s="11" t="s">
        <v>35</v>
      </c>
      <c r="F86" s="12"/>
      <c r="G86" s="23">
        <f>G87</f>
        <v>300000</v>
      </c>
      <c r="H86" s="23">
        <f t="shared" si="42"/>
        <v>300000</v>
      </c>
      <c r="I86" s="24">
        <f t="shared" si="42"/>
        <v>300000</v>
      </c>
    </row>
    <row r="87" spans="2:9" ht="38.25" x14ac:dyDescent="0.2">
      <c r="B87" s="10" t="s">
        <v>62</v>
      </c>
      <c r="C87" s="11" t="s">
        <v>11</v>
      </c>
      <c r="D87" s="11" t="s">
        <v>64</v>
      </c>
      <c r="E87" s="11" t="s">
        <v>65</v>
      </c>
      <c r="F87" s="12"/>
      <c r="G87" s="23">
        <f>G88</f>
        <v>300000</v>
      </c>
      <c r="H87" s="23">
        <f t="shared" si="42"/>
        <v>300000</v>
      </c>
      <c r="I87" s="24">
        <f t="shared" si="42"/>
        <v>300000</v>
      </c>
    </row>
    <row r="88" spans="2:9" ht="38.25" x14ac:dyDescent="0.2">
      <c r="B88" s="10" t="s">
        <v>63</v>
      </c>
      <c r="C88" s="11" t="s">
        <v>11</v>
      </c>
      <c r="D88" s="11" t="s">
        <v>64</v>
      </c>
      <c r="E88" s="11" t="s">
        <v>65</v>
      </c>
      <c r="F88" s="12">
        <v>240</v>
      </c>
      <c r="G88" s="23">
        <v>300000</v>
      </c>
      <c r="H88" s="23">
        <v>300000</v>
      </c>
      <c r="I88" s="24">
        <v>300000</v>
      </c>
    </row>
    <row r="89" spans="2:9" x14ac:dyDescent="0.2">
      <c r="B89" s="10" t="s">
        <v>18</v>
      </c>
      <c r="C89" s="11" t="s">
        <v>19</v>
      </c>
      <c r="D89" s="11"/>
      <c r="E89" s="11"/>
      <c r="F89" s="12"/>
      <c r="G89" s="24">
        <f>SUM(G90+G100+G110+G117)</f>
        <v>72924314.450000003</v>
      </c>
      <c r="H89" s="24">
        <f>SUM(H90+H100+H110+H117)</f>
        <v>53996613.469999999</v>
      </c>
      <c r="I89" s="24">
        <f>SUM(I90+I100+I110+I117)</f>
        <v>54481910.869999997</v>
      </c>
    </row>
    <row r="90" spans="2:9" x14ac:dyDescent="0.2">
      <c r="B90" s="10" t="s">
        <v>54</v>
      </c>
      <c r="C90" s="11" t="s">
        <v>19</v>
      </c>
      <c r="D90" s="11" t="s">
        <v>6</v>
      </c>
      <c r="E90" s="11"/>
      <c r="F90" s="12"/>
      <c r="G90" s="23">
        <f>G91+G96</f>
        <v>3157520.4499999997</v>
      </c>
      <c r="H90" s="23">
        <f t="shared" ref="H90:I90" si="43">H96</f>
        <v>3291871.53</v>
      </c>
      <c r="I90" s="24">
        <f t="shared" si="43"/>
        <v>3291871.53</v>
      </c>
    </row>
    <row r="91" spans="2:9" ht="63.75" x14ac:dyDescent="0.2">
      <c r="B91" s="10" t="s">
        <v>128</v>
      </c>
      <c r="C91" s="11"/>
      <c r="D91" s="11"/>
      <c r="E91" s="11" t="s">
        <v>124</v>
      </c>
      <c r="F91" s="12"/>
      <c r="G91" s="23">
        <f>G92</f>
        <v>665648.92000000004</v>
      </c>
      <c r="H91" s="23">
        <f t="shared" ref="H91:I91" si="44">H92</f>
        <v>0</v>
      </c>
      <c r="I91" s="24">
        <f t="shared" si="44"/>
        <v>0</v>
      </c>
    </row>
    <row r="92" spans="2:9" ht="23.25" customHeight="1" x14ac:dyDescent="0.2">
      <c r="B92" s="10" t="s">
        <v>171</v>
      </c>
      <c r="C92" s="11" t="s">
        <v>19</v>
      </c>
      <c r="D92" s="11" t="s">
        <v>6</v>
      </c>
      <c r="E92" s="11" t="s">
        <v>167</v>
      </c>
      <c r="F92" s="12"/>
      <c r="G92" s="23">
        <f>G93</f>
        <v>665648.92000000004</v>
      </c>
      <c r="H92" s="23">
        <f t="shared" ref="H92:I92" si="45">H93</f>
        <v>0</v>
      </c>
      <c r="I92" s="24">
        <f t="shared" si="45"/>
        <v>0</v>
      </c>
    </row>
    <row r="93" spans="2:9" ht="33" customHeight="1" x14ac:dyDescent="0.2">
      <c r="B93" s="10" t="s">
        <v>172</v>
      </c>
      <c r="C93" s="11" t="s">
        <v>19</v>
      </c>
      <c r="D93" s="11" t="s">
        <v>6</v>
      </c>
      <c r="E93" s="11" t="s">
        <v>168</v>
      </c>
      <c r="F93" s="12"/>
      <c r="G93" s="23">
        <f>G94</f>
        <v>665648.92000000004</v>
      </c>
      <c r="H93" s="23">
        <f t="shared" ref="H93:I93" si="46">H94</f>
        <v>0</v>
      </c>
      <c r="I93" s="24">
        <f t="shared" si="46"/>
        <v>0</v>
      </c>
    </row>
    <row r="94" spans="2:9" ht="77.25" customHeight="1" x14ac:dyDescent="0.2">
      <c r="B94" s="10" t="s">
        <v>170</v>
      </c>
      <c r="C94" s="11" t="s">
        <v>19</v>
      </c>
      <c r="D94" s="11" t="s">
        <v>6</v>
      </c>
      <c r="E94" s="11" t="s">
        <v>169</v>
      </c>
      <c r="F94" s="12"/>
      <c r="G94" s="23">
        <f>G95</f>
        <v>665648.92000000004</v>
      </c>
      <c r="H94" s="23">
        <f t="shared" ref="H94:I94" si="47">H95</f>
        <v>0</v>
      </c>
      <c r="I94" s="24">
        <f t="shared" si="47"/>
        <v>0</v>
      </c>
    </row>
    <row r="95" spans="2:9" ht="38.25" x14ac:dyDescent="0.2">
      <c r="B95" s="10" t="s">
        <v>63</v>
      </c>
      <c r="C95" s="11" t="s">
        <v>19</v>
      </c>
      <c r="D95" s="11" t="s">
        <v>6</v>
      </c>
      <c r="E95" s="11" t="s">
        <v>169</v>
      </c>
      <c r="F95" s="12">
        <v>240</v>
      </c>
      <c r="G95" s="23">
        <v>665648.92000000004</v>
      </c>
      <c r="H95" s="23">
        <v>0</v>
      </c>
      <c r="I95" s="24">
        <v>0</v>
      </c>
    </row>
    <row r="96" spans="2:9" x14ac:dyDescent="0.2">
      <c r="B96" s="10" t="s">
        <v>12</v>
      </c>
      <c r="C96" s="11" t="s">
        <v>19</v>
      </c>
      <c r="D96" s="11" t="s">
        <v>6</v>
      </c>
      <c r="E96" s="11" t="s">
        <v>34</v>
      </c>
      <c r="F96" s="12"/>
      <c r="G96" s="23">
        <f t="shared" ref="G96:I96" si="48">SUM(G97)</f>
        <v>2491871.5299999998</v>
      </c>
      <c r="H96" s="23">
        <f t="shared" si="48"/>
        <v>3291871.53</v>
      </c>
      <c r="I96" s="24">
        <f t="shared" si="48"/>
        <v>3291871.53</v>
      </c>
    </row>
    <row r="97" spans="2:9" ht="28.5" customHeight="1" x14ac:dyDescent="0.2">
      <c r="B97" s="10" t="s">
        <v>86</v>
      </c>
      <c r="C97" s="11" t="s">
        <v>19</v>
      </c>
      <c r="D97" s="11" t="s">
        <v>6</v>
      </c>
      <c r="E97" s="11" t="s">
        <v>35</v>
      </c>
      <c r="F97" s="12"/>
      <c r="G97" s="23">
        <f>G98</f>
        <v>2491871.5299999998</v>
      </c>
      <c r="H97" s="23">
        <f t="shared" ref="H97:I97" si="49">H98</f>
        <v>3291871.53</v>
      </c>
      <c r="I97" s="24">
        <f t="shared" si="49"/>
        <v>3291871.53</v>
      </c>
    </row>
    <row r="98" spans="2:9" ht="38.25" x14ac:dyDescent="0.2">
      <c r="B98" s="10" t="s">
        <v>72</v>
      </c>
      <c r="C98" s="11" t="s">
        <v>19</v>
      </c>
      <c r="D98" s="11" t="s">
        <v>6</v>
      </c>
      <c r="E98" s="11" t="s">
        <v>42</v>
      </c>
      <c r="F98" s="12"/>
      <c r="G98" s="23">
        <f>G99</f>
        <v>2491871.5299999998</v>
      </c>
      <c r="H98" s="23">
        <f t="shared" ref="H98:I98" si="50">H99</f>
        <v>3291871.53</v>
      </c>
      <c r="I98" s="24">
        <f t="shared" si="50"/>
        <v>3291871.53</v>
      </c>
    </row>
    <row r="99" spans="2:9" ht="43.5" customHeight="1" x14ac:dyDescent="0.2">
      <c r="B99" s="10" t="s">
        <v>63</v>
      </c>
      <c r="C99" s="11" t="s">
        <v>19</v>
      </c>
      <c r="D99" s="11" t="s">
        <v>6</v>
      </c>
      <c r="E99" s="11" t="s">
        <v>42</v>
      </c>
      <c r="F99" s="12">
        <v>240</v>
      </c>
      <c r="G99" s="23">
        <v>2491871.5299999998</v>
      </c>
      <c r="H99" s="23">
        <v>3291871.53</v>
      </c>
      <c r="I99" s="24">
        <v>3291871.53</v>
      </c>
    </row>
    <row r="100" spans="2:9" ht="21" customHeight="1" x14ac:dyDescent="0.2">
      <c r="B100" s="10" t="s">
        <v>52</v>
      </c>
      <c r="C100" s="11" t="s">
        <v>19</v>
      </c>
      <c r="D100" s="11" t="s">
        <v>20</v>
      </c>
      <c r="E100" s="11"/>
      <c r="F100" s="12"/>
      <c r="G100" s="23">
        <f>G101+G106</f>
        <v>16777700</v>
      </c>
      <c r="H100" s="23">
        <f t="shared" ref="H100:I100" si="51">H101+H106</f>
        <v>4970000</v>
      </c>
      <c r="I100" s="24">
        <f t="shared" si="51"/>
        <v>4970000</v>
      </c>
    </row>
    <row r="101" spans="2:9" ht="66.75" customHeight="1" x14ac:dyDescent="0.2">
      <c r="B101" s="32" t="s">
        <v>128</v>
      </c>
      <c r="C101" s="11" t="s">
        <v>19</v>
      </c>
      <c r="D101" s="11" t="s">
        <v>20</v>
      </c>
      <c r="E101" s="11" t="s">
        <v>124</v>
      </c>
      <c r="F101" s="12"/>
      <c r="G101" s="23">
        <f>G102</f>
        <v>12307700</v>
      </c>
      <c r="H101" s="23">
        <f t="shared" ref="H101:I101" si="52">H102</f>
        <v>0</v>
      </c>
      <c r="I101" s="24">
        <f t="shared" si="52"/>
        <v>0</v>
      </c>
    </row>
    <row r="102" spans="2:9" ht="21" customHeight="1" x14ac:dyDescent="0.2">
      <c r="B102" s="10" t="s">
        <v>99</v>
      </c>
      <c r="C102" s="11" t="s">
        <v>19</v>
      </c>
      <c r="D102" s="11" t="s">
        <v>20</v>
      </c>
      <c r="E102" s="11" t="s">
        <v>125</v>
      </c>
      <c r="F102" s="12"/>
      <c r="G102" s="23">
        <f>G103</f>
        <v>12307700</v>
      </c>
      <c r="H102" s="23">
        <f t="shared" ref="H102:I103" si="53">H103</f>
        <v>0</v>
      </c>
      <c r="I102" s="24">
        <f t="shared" si="53"/>
        <v>0</v>
      </c>
    </row>
    <row r="103" spans="2:9" ht="56.25" customHeight="1" x14ac:dyDescent="0.2">
      <c r="B103" s="32" t="s">
        <v>123</v>
      </c>
      <c r="C103" s="11" t="s">
        <v>19</v>
      </c>
      <c r="D103" s="11" t="s">
        <v>20</v>
      </c>
      <c r="E103" s="11" t="s">
        <v>126</v>
      </c>
      <c r="F103" s="12"/>
      <c r="G103" s="23">
        <f>G104</f>
        <v>12307700</v>
      </c>
      <c r="H103" s="23">
        <f t="shared" si="53"/>
        <v>0</v>
      </c>
      <c r="I103" s="24">
        <f t="shared" si="53"/>
        <v>0</v>
      </c>
    </row>
    <row r="104" spans="2:9" ht="54" customHeight="1" x14ac:dyDescent="0.2">
      <c r="B104" s="10" t="s">
        <v>161</v>
      </c>
      <c r="C104" s="11" t="s">
        <v>19</v>
      </c>
      <c r="D104" s="11" t="s">
        <v>20</v>
      </c>
      <c r="E104" s="11" t="s">
        <v>160</v>
      </c>
      <c r="F104" s="12"/>
      <c r="G104" s="23">
        <f>G105</f>
        <v>12307700</v>
      </c>
      <c r="H104" s="23">
        <f t="shared" ref="H104:I104" si="54">H105</f>
        <v>0</v>
      </c>
      <c r="I104" s="24">
        <f t="shared" si="54"/>
        <v>0</v>
      </c>
    </row>
    <row r="105" spans="2:9" ht="39.75" customHeight="1" x14ac:dyDescent="0.2">
      <c r="B105" s="10" t="s">
        <v>63</v>
      </c>
      <c r="C105" s="11" t="s">
        <v>19</v>
      </c>
      <c r="D105" s="11" t="s">
        <v>20</v>
      </c>
      <c r="E105" s="11" t="s">
        <v>160</v>
      </c>
      <c r="F105" s="12">
        <v>240</v>
      </c>
      <c r="G105" s="23">
        <v>12307700</v>
      </c>
      <c r="H105" s="23">
        <v>0</v>
      </c>
      <c r="I105" s="24">
        <v>0</v>
      </c>
    </row>
    <row r="106" spans="2:9" ht="21" customHeight="1" x14ac:dyDescent="0.2">
      <c r="B106" s="10" t="s">
        <v>12</v>
      </c>
      <c r="C106" s="11" t="s">
        <v>19</v>
      </c>
      <c r="D106" s="11" t="s">
        <v>20</v>
      </c>
      <c r="E106" s="11" t="s">
        <v>34</v>
      </c>
      <c r="F106" s="12"/>
      <c r="G106" s="23">
        <f>G107</f>
        <v>4470000</v>
      </c>
      <c r="H106" s="23">
        <f t="shared" ref="H106:I107" si="55">H107</f>
        <v>4970000</v>
      </c>
      <c r="I106" s="24">
        <f t="shared" si="55"/>
        <v>4970000</v>
      </c>
    </row>
    <row r="107" spans="2:9" ht="32.25" customHeight="1" x14ac:dyDescent="0.2">
      <c r="B107" s="10" t="s">
        <v>86</v>
      </c>
      <c r="C107" s="11" t="s">
        <v>19</v>
      </c>
      <c r="D107" s="11" t="s">
        <v>20</v>
      </c>
      <c r="E107" s="11" t="s">
        <v>35</v>
      </c>
      <c r="F107" s="12"/>
      <c r="G107" s="23">
        <f>G108</f>
        <v>4470000</v>
      </c>
      <c r="H107" s="23">
        <f t="shared" si="55"/>
        <v>4970000</v>
      </c>
      <c r="I107" s="24">
        <f t="shared" si="55"/>
        <v>4970000</v>
      </c>
    </row>
    <row r="108" spans="2:9" ht="29.25" customHeight="1" x14ac:dyDescent="0.2">
      <c r="B108" s="10" t="s">
        <v>43</v>
      </c>
      <c r="C108" s="11" t="s">
        <v>19</v>
      </c>
      <c r="D108" s="11" t="s">
        <v>20</v>
      </c>
      <c r="E108" s="11" t="s">
        <v>44</v>
      </c>
      <c r="F108" s="12"/>
      <c r="G108" s="23">
        <f>G109</f>
        <v>4470000</v>
      </c>
      <c r="H108" s="23">
        <f t="shared" ref="H108:I108" si="56">H109</f>
        <v>4970000</v>
      </c>
      <c r="I108" s="24">
        <f t="shared" si="56"/>
        <v>4970000</v>
      </c>
    </row>
    <row r="109" spans="2:9" ht="38.25" x14ac:dyDescent="0.2">
      <c r="B109" s="10" t="s">
        <v>63</v>
      </c>
      <c r="C109" s="11" t="s">
        <v>19</v>
      </c>
      <c r="D109" s="11" t="s">
        <v>20</v>
      </c>
      <c r="E109" s="11" t="s">
        <v>44</v>
      </c>
      <c r="F109" s="12">
        <v>240</v>
      </c>
      <c r="G109" s="23">
        <v>4470000</v>
      </c>
      <c r="H109" s="23">
        <v>4970000</v>
      </c>
      <c r="I109" s="24">
        <v>4970000</v>
      </c>
    </row>
    <row r="110" spans="2:9" ht="19.5" customHeight="1" x14ac:dyDescent="0.2">
      <c r="B110" s="10" t="s">
        <v>26</v>
      </c>
      <c r="C110" s="11" t="s">
        <v>19</v>
      </c>
      <c r="D110" s="11" t="s">
        <v>8</v>
      </c>
      <c r="E110" s="11"/>
      <c r="F110" s="12"/>
      <c r="G110" s="23">
        <f>G114+G116</f>
        <v>13713000</v>
      </c>
      <c r="H110" s="23">
        <f t="shared" ref="H110:I110" si="57">H114+H116</f>
        <v>16915516.939999998</v>
      </c>
      <c r="I110" s="24">
        <f t="shared" si="57"/>
        <v>17137463.34</v>
      </c>
    </row>
    <row r="111" spans="2:9" ht="21" customHeight="1" x14ac:dyDescent="0.2">
      <c r="B111" s="10" t="s">
        <v>12</v>
      </c>
      <c r="C111" s="11" t="s">
        <v>19</v>
      </c>
      <c r="D111" s="11" t="s">
        <v>8</v>
      </c>
      <c r="E111" s="11" t="s">
        <v>34</v>
      </c>
      <c r="F111" s="12"/>
      <c r="G111" s="23">
        <f>G112</f>
        <v>13713000</v>
      </c>
      <c r="H111" s="23">
        <f t="shared" ref="H111:I111" si="58">H112</f>
        <v>16915516.939999998</v>
      </c>
      <c r="I111" s="24">
        <f t="shared" si="58"/>
        <v>17137463.34</v>
      </c>
    </row>
    <row r="112" spans="2:9" ht="30.75" customHeight="1" x14ac:dyDescent="0.2">
      <c r="B112" s="10" t="s">
        <v>86</v>
      </c>
      <c r="C112" s="11" t="s">
        <v>19</v>
      </c>
      <c r="D112" s="11" t="s">
        <v>8</v>
      </c>
      <c r="E112" s="11" t="s">
        <v>35</v>
      </c>
      <c r="F112" s="12"/>
      <c r="G112" s="23">
        <f>G113+G115</f>
        <v>13713000</v>
      </c>
      <c r="H112" s="23">
        <f t="shared" ref="H112:I112" si="59">H113+H115</f>
        <v>16915516.939999998</v>
      </c>
      <c r="I112" s="24">
        <f t="shared" si="59"/>
        <v>17137463.34</v>
      </c>
    </row>
    <row r="113" spans="2:9" ht="29.25" customHeight="1" x14ac:dyDescent="0.2">
      <c r="B113" s="10" t="s">
        <v>57</v>
      </c>
      <c r="C113" s="11" t="s">
        <v>19</v>
      </c>
      <c r="D113" s="11" t="s">
        <v>8</v>
      </c>
      <c r="E113" s="11" t="s">
        <v>45</v>
      </c>
      <c r="F113" s="12"/>
      <c r="G113" s="23">
        <f>SUM(G114)</f>
        <v>10300000</v>
      </c>
      <c r="H113" s="23">
        <f t="shared" ref="H113:I113" si="60">SUM(H114)</f>
        <v>13502516.939999999</v>
      </c>
      <c r="I113" s="24">
        <f t="shared" si="60"/>
        <v>13724463.34</v>
      </c>
    </row>
    <row r="114" spans="2:9" ht="37.5" customHeight="1" x14ac:dyDescent="0.2">
      <c r="B114" s="10" t="s">
        <v>63</v>
      </c>
      <c r="C114" s="11" t="s">
        <v>19</v>
      </c>
      <c r="D114" s="11" t="s">
        <v>8</v>
      </c>
      <c r="E114" s="11" t="s">
        <v>45</v>
      </c>
      <c r="F114" s="12">
        <v>240</v>
      </c>
      <c r="G114" s="23">
        <v>10300000</v>
      </c>
      <c r="H114" s="23">
        <v>13502516.939999999</v>
      </c>
      <c r="I114" s="24">
        <v>13724463.34</v>
      </c>
    </row>
    <row r="115" spans="2:9" ht="38.25" x14ac:dyDescent="0.2">
      <c r="B115" s="10" t="s">
        <v>55</v>
      </c>
      <c r="C115" s="11" t="s">
        <v>19</v>
      </c>
      <c r="D115" s="11" t="s">
        <v>8</v>
      </c>
      <c r="E115" s="11" t="s">
        <v>46</v>
      </c>
      <c r="F115" s="12"/>
      <c r="G115" s="23">
        <f>G116</f>
        <v>3413000</v>
      </c>
      <c r="H115" s="23">
        <f t="shared" ref="H115:I115" si="61">H116</f>
        <v>3413000</v>
      </c>
      <c r="I115" s="24">
        <f t="shared" si="61"/>
        <v>3413000</v>
      </c>
    </row>
    <row r="116" spans="2:9" ht="38.25" customHeight="1" x14ac:dyDescent="0.2">
      <c r="B116" s="10" t="s">
        <v>63</v>
      </c>
      <c r="C116" s="11" t="s">
        <v>19</v>
      </c>
      <c r="D116" s="11" t="s">
        <v>8</v>
      </c>
      <c r="E116" s="11" t="s">
        <v>46</v>
      </c>
      <c r="F116" s="12">
        <v>240</v>
      </c>
      <c r="G116" s="23">
        <v>3413000</v>
      </c>
      <c r="H116" s="23">
        <v>3413000</v>
      </c>
      <c r="I116" s="24">
        <v>3413000</v>
      </c>
    </row>
    <row r="117" spans="2:9" ht="29.25" customHeight="1" x14ac:dyDescent="0.2">
      <c r="B117" s="13" t="s">
        <v>22</v>
      </c>
      <c r="C117" s="11" t="s">
        <v>19</v>
      </c>
      <c r="D117" s="11" t="s">
        <v>19</v>
      </c>
      <c r="E117" s="11"/>
      <c r="F117" s="12"/>
      <c r="G117" s="23">
        <f>G118</f>
        <v>39276094</v>
      </c>
      <c r="H117" s="23">
        <f t="shared" ref="H117:I117" si="62">H118</f>
        <v>28819225</v>
      </c>
      <c r="I117" s="24">
        <f t="shared" si="62"/>
        <v>29082576</v>
      </c>
    </row>
    <row r="118" spans="2:9" ht="21" customHeight="1" x14ac:dyDescent="0.2">
      <c r="B118" s="10" t="s">
        <v>12</v>
      </c>
      <c r="C118" s="11" t="s">
        <v>19</v>
      </c>
      <c r="D118" s="11" t="s">
        <v>19</v>
      </c>
      <c r="E118" s="11" t="s">
        <v>34</v>
      </c>
      <c r="F118" s="12"/>
      <c r="G118" s="23">
        <f t="shared" ref="G118:I118" si="63">SUM(G119)</f>
        <v>39276094</v>
      </c>
      <c r="H118" s="23">
        <f t="shared" si="63"/>
        <v>28819225</v>
      </c>
      <c r="I118" s="24">
        <f t="shared" si="63"/>
        <v>29082576</v>
      </c>
    </row>
    <row r="119" spans="2:9" ht="27.75" customHeight="1" x14ac:dyDescent="0.2">
      <c r="B119" s="10" t="s">
        <v>86</v>
      </c>
      <c r="C119" s="11" t="s">
        <v>19</v>
      </c>
      <c r="D119" s="11" t="s">
        <v>19</v>
      </c>
      <c r="E119" s="11" t="s">
        <v>35</v>
      </c>
      <c r="F119" s="12"/>
      <c r="G119" s="23">
        <f>G120</f>
        <v>39276094</v>
      </c>
      <c r="H119" s="23">
        <f t="shared" ref="H119:I119" si="64">H120</f>
        <v>28819225</v>
      </c>
      <c r="I119" s="24">
        <f t="shared" si="64"/>
        <v>29082576</v>
      </c>
    </row>
    <row r="120" spans="2:9" ht="66" customHeight="1" x14ac:dyDescent="0.2">
      <c r="B120" s="10" t="s">
        <v>81</v>
      </c>
      <c r="C120" s="11" t="s">
        <v>19</v>
      </c>
      <c r="D120" s="11" t="s">
        <v>19</v>
      </c>
      <c r="E120" s="11" t="s">
        <v>47</v>
      </c>
      <c r="F120" s="12"/>
      <c r="G120" s="23">
        <f>G121+G122+G123</f>
        <v>39276094</v>
      </c>
      <c r="H120" s="23">
        <f>SUM(H121+H122+H123)</f>
        <v>28819225</v>
      </c>
      <c r="I120" s="24">
        <f>SUM(I121+I122+I123)</f>
        <v>29082576</v>
      </c>
    </row>
    <row r="121" spans="2:9" ht="25.5" x14ac:dyDescent="0.2">
      <c r="B121" s="10" t="s">
        <v>58</v>
      </c>
      <c r="C121" s="11" t="s">
        <v>19</v>
      </c>
      <c r="D121" s="11" t="s">
        <v>19</v>
      </c>
      <c r="E121" s="11" t="s">
        <v>47</v>
      </c>
      <c r="F121" s="12">
        <v>110</v>
      </c>
      <c r="G121" s="23">
        <v>31673179</v>
      </c>
      <c r="H121" s="23">
        <v>27019225</v>
      </c>
      <c r="I121" s="24">
        <v>27282576</v>
      </c>
    </row>
    <row r="122" spans="2:9" ht="38.25" x14ac:dyDescent="0.2">
      <c r="B122" s="10" t="s">
        <v>73</v>
      </c>
      <c r="C122" s="11" t="s">
        <v>19</v>
      </c>
      <c r="D122" s="11" t="s">
        <v>19</v>
      </c>
      <c r="E122" s="11" t="s">
        <v>47</v>
      </c>
      <c r="F122" s="12">
        <v>240</v>
      </c>
      <c r="G122" s="23">
        <v>7313950</v>
      </c>
      <c r="H122" s="23">
        <v>1600000</v>
      </c>
      <c r="I122" s="24">
        <v>1600000</v>
      </c>
    </row>
    <row r="123" spans="2:9" ht="25.5" x14ac:dyDescent="0.2">
      <c r="B123" s="10" t="s">
        <v>59</v>
      </c>
      <c r="C123" s="11" t="s">
        <v>19</v>
      </c>
      <c r="D123" s="11" t="s">
        <v>19</v>
      </c>
      <c r="E123" s="11" t="s">
        <v>47</v>
      </c>
      <c r="F123" s="12">
        <v>850</v>
      </c>
      <c r="G123" s="23">
        <v>288965</v>
      </c>
      <c r="H123" s="23">
        <v>200000</v>
      </c>
      <c r="I123" s="24">
        <v>200000</v>
      </c>
    </row>
    <row r="124" spans="2:9" ht="20.25" customHeight="1" x14ac:dyDescent="0.2">
      <c r="B124" s="10" t="s">
        <v>70</v>
      </c>
      <c r="C124" s="11" t="s">
        <v>16</v>
      </c>
      <c r="D124" s="11"/>
      <c r="E124" s="11"/>
      <c r="F124" s="12"/>
      <c r="G124" s="23">
        <f>G125</f>
        <v>33430272.079999998</v>
      </c>
      <c r="H124" s="23">
        <f t="shared" ref="H124:I124" si="65">H125</f>
        <v>34767482</v>
      </c>
      <c r="I124" s="24">
        <f t="shared" si="65"/>
        <v>36158181</v>
      </c>
    </row>
    <row r="125" spans="2:9" ht="21" customHeight="1" x14ac:dyDescent="0.2">
      <c r="B125" s="10" t="s">
        <v>27</v>
      </c>
      <c r="C125" s="11" t="s">
        <v>16</v>
      </c>
      <c r="D125" s="11" t="s">
        <v>6</v>
      </c>
      <c r="E125" s="11"/>
      <c r="F125" s="12"/>
      <c r="G125" s="23">
        <f>G126+G138</f>
        <v>33430272.079999998</v>
      </c>
      <c r="H125" s="23">
        <f>H126+H138</f>
        <v>34767482</v>
      </c>
      <c r="I125" s="24">
        <f>I126+I138</f>
        <v>36158181</v>
      </c>
    </row>
    <row r="126" spans="2:9" ht="55.5" customHeight="1" x14ac:dyDescent="0.2">
      <c r="B126" s="33" t="s">
        <v>129</v>
      </c>
      <c r="C126" s="11" t="s">
        <v>16</v>
      </c>
      <c r="D126" s="11" t="s">
        <v>6</v>
      </c>
      <c r="E126" s="11" t="s">
        <v>48</v>
      </c>
      <c r="F126" s="12"/>
      <c r="G126" s="23">
        <f>G127</f>
        <v>30108997.079999998</v>
      </c>
      <c r="H126" s="23">
        <f t="shared" ref="H126:I126" si="66">H127</f>
        <v>31446207</v>
      </c>
      <c r="I126" s="24">
        <f t="shared" si="66"/>
        <v>32836905.999999996</v>
      </c>
    </row>
    <row r="127" spans="2:9" s="3" customFormat="1" ht="21.75" customHeight="1" x14ac:dyDescent="0.2">
      <c r="B127" s="10" t="s">
        <v>111</v>
      </c>
      <c r="C127" s="11" t="s">
        <v>16</v>
      </c>
      <c r="D127" s="11" t="s">
        <v>6</v>
      </c>
      <c r="E127" s="11" t="s">
        <v>112</v>
      </c>
      <c r="F127" s="12"/>
      <c r="G127" s="23">
        <f>G128+G133</f>
        <v>30108997.079999998</v>
      </c>
      <c r="H127" s="23">
        <f>H128+H133</f>
        <v>31446207</v>
      </c>
      <c r="I127" s="24">
        <f>I128+I133</f>
        <v>32836905.999999996</v>
      </c>
    </row>
    <row r="128" spans="2:9" s="4" customFormat="1" ht="53.25" customHeight="1" x14ac:dyDescent="0.2">
      <c r="B128" s="10" t="s">
        <v>117</v>
      </c>
      <c r="C128" s="11" t="s">
        <v>16</v>
      </c>
      <c r="D128" s="11" t="s">
        <v>6</v>
      </c>
      <c r="E128" s="11" t="s">
        <v>114</v>
      </c>
      <c r="F128" s="12"/>
      <c r="G128" s="23">
        <f>G129+G131</f>
        <v>18390520.879999999</v>
      </c>
      <c r="H128" s="23">
        <f t="shared" ref="H128:I128" si="67">H129+H131</f>
        <v>19046858.969999999</v>
      </c>
      <c r="I128" s="24">
        <f t="shared" si="67"/>
        <v>20078565.049999997</v>
      </c>
    </row>
    <row r="129" spans="2:9" s="4" customFormat="1" ht="54" customHeight="1" x14ac:dyDescent="0.2">
      <c r="B129" s="10" t="s">
        <v>79</v>
      </c>
      <c r="C129" s="11" t="s">
        <v>16</v>
      </c>
      <c r="D129" s="11" t="s">
        <v>6</v>
      </c>
      <c r="E129" s="11" t="s">
        <v>115</v>
      </c>
      <c r="F129" s="12"/>
      <c r="G129" s="23">
        <f>G130</f>
        <v>17657689.77</v>
      </c>
      <c r="H129" s="23">
        <f t="shared" ref="H129:I129" si="68">H130</f>
        <v>18253889.039999999</v>
      </c>
      <c r="I129" s="24">
        <f t="shared" si="68"/>
        <v>19229223.059999999</v>
      </c>
    </row>
    <row r="130" spans="2:9" s="4" customFormat="1" ht="21.75" customHeight="1" x14ac:dyDescent="0.2">
      <c r="B130" s="10" t="s">
        <v>111</v>
      </c>
      <c r="C130" s="11" t="s">
        <v>16</v>
      </c>
      <c r="D130" s="11" t="s">
        <v>6</v>
      </c>
      <c r="E130" s="11" t="s">
        <v>115</v>
      </c>
      <c r="F130" s="12">
        <v>610</v>
      </c>
      <c r="G130" s="23">
        <v>17657689.77</v>
      </c>
      <c r="H130" s="23">
        <v>18253889.039999999</v>
      </c>
      <c r="I130" s="24">
        <v>19229223.059999999</v>
      </c>
    </row>
    <row r="131" spans="2:9" s="4" customFormat="1" ht="65.25" customHeight="1" x14ac:dyDescent="0.2">
      <c r="B131" s="10" t="s">
        <v>118</v>
      </c>
      <c r="C131" s="11" t="s">
        <v>16</v>
      </c>
      <c r="D131" s="11" t="s">
        <v>6</v>
      </c>
      <c r="E131" s="11" t="s">
        <v>116</v>
      </c>
      <c r="F131" s="12"/>
      <c r="G131" s="23">
        <f>G132</f>
        <v>732831.11</v>
      </c>
      <c r="H131" s="23">
        <f t="shared" ref="H131:I131" si="69">H132</f>
        <v>792969.93</v>
      </c>
      <c r="I131" s="24">
        <f t="shared" si="69"/>
        <v>849341.99</v>
      </c>
    </row>
    <row r="132" spans="2:9" s="4" customFormat="1" ht="20.25" customHeight="1" x14ac:dyDescent="0.2">
      <c r="B132" s="10" t="s">
        <v>111</v>
      </c>
      <c r="C132" s="11" t="s">
        <v>16</v>
      </c>
      <c r="D132" s="11" t="s">
        <v>6</v>
      </c>
      <c r="E132" s="11" t="s">
        <v>116</v>
      </c>
      <c r="F132" s="12">
        <v>610</v>
      </c>
      <c r="G132" s="23">
        <v>732831.11</v>
      </c>
      <c r="H132" s="23">
        <v>792969.93</v>
      </c>
      <c r="I132" s="24">
        <v>849341.99</v>
      </c>
    </row>
    <row r="133" spans="2:9" s="4" customFormat="1" ht="40.5" customHeight="1" x14ac:dyDescent="0.2">
      <c r="B133" s="10" t="s">
        <v>154</v>
      </c>
      <c r="C133" s="11" t="s">
        <v>16</v>
      </c>
      <c r="D133" s="11" t="s">
        <v>6</v>
      </c>
      <c r="E133" s="11" t="s">
        <v>120</v>
      </c>
      <c r="F133" s="12"/>
      <c r="G133" s="23">
        <f>G134+G136</f>
        <v>11718476.200000001</v>
      </c>
      <c r="H133" s="23">
        <f t="shared" ref="H133:I133" si="70">H134+H136</f>
        <v>12399348.029999999</v>
      </c>
      <c r="I133" s="24">
        <f t="shared" si="70"/>
        <v>12758340.949999999</v>
      </c>
    </row>
    <row r="134" spans="2:9" s="4" customFormat="1" ht="51.75" customHeight="1" x14ac:dyDescent="0.2">
      <c r="B134" s="10" t="s">
        <v>80</v>
      </c>
      <c r="C134" s="11" t="s">
        <v>16</v>
      </c>
      <c r="D134" s="11" t="s">
        <v>6</v>
      </c>
      <c r="E134" s="11" t="s">
        <v>121</v>
      </c>
      <c r="F134" s="12"/>
      <c r="G134" s="23">
        <f>G135</f>
        <v>11305732.24</v>
      </c>
      <c r="H134" s="23">
        <f t="shared" ref="H134:I134" si="71">H135</f>
        <v>11952732.779999999</v>
      </c>
      <c r="I134" s="24">
        <f t="shared" si="71"/>
        <v>12279975.91</v>
      </c>
    </row>
    <row r="135" spans="2:9" s="4" customFormat="1" ht="18.75" customHeight="1" x14ac:dyDescent="0.2">
      <c r="B135" s="10" t="s">
        <v>111</v>
      </c>
      <c r="C135" s="11" t="s">
        <v>16</v>
      </c>
      <c r="D135" s="11" t="s">
        <v>6</v>
      </c>
      <c r="E135" s="11" t="s">
        <v>121</v>
      </c>
      <c r="F135" s="12">
        <v>610</v>
      </c>
      <c r="G135" s="23">
        <v>11305732.24</v>
      </c>
      <c r="H135" s="23">
        <v>11952732.779999999</v>
      </c>
      <c r="I135" s="24">
        <v>12279975.91</v>
      </c>
    </row>
    <row r="136" spans="2:9" s="4" customFormat="1" ht="68.25" customHeight="1" x14ac:dyDescent="0.2">
      <c r="B136" s="10" t="s">
        <v>119</v>
      </c>
      <c r="C136" s="11" t="s">
        <v>16</v>
      </c>
      <c r="D136" s="11" t="s">
        <v>6</v>
      </c>
      <c r="E136" s="11" t="s">
        <v>122</v>
      </c>
      <c r="F136" s="12"/>
      <c r="G136" s="23">
        <f>G137</f>
        <v>412743.96</v>
      </c>
      <c r="H136" s="23">
        <f t="shared" ref="H136:I136" si="72">H137</f>
        <v>446615.25</v>
      </c>
      <c r="I136" s="24">
        <f t="shared" si="72"/>
        <v>478365.04</v>
      </c>
    </row>
    <row r="137" spans="2:9" s="4" customFormat="1" ht="22.5" customHeight="1" x14ac:dyDescent="0.2">
      <c r="B137" s="10" t="s">
        <v>111</v>
      </c>
      <c r="C137" s="11" t="s">
        <v>16</v>
      </c>
      <c r="D137" s="11" t="s">
        <v>6</v>
      </c>
      <c r="E137" s="11" t="s">
        <v>122</v>
      </c>
      <c r="F137" s="12">
        <v>610</v>
      </c>
      <c r="G137" s="23">
        <v>412743.96</v>
      </c>
      <c r="H137" s="23">
        <v>446615.25</v>
      </c>
      <c r="I137" s="24">
        <v>478365.04</v>
      </c>
    </row>
    <row r="138" spans="2:9" s="4" customFormat="1" ht="22.5" customHeight="1" x14ac:dyDescent="0.2">
      <c r="B138" s="10" t="s">
        <v>15</v>
      </c>
      <c r="C138" s="11" t="s">
        <v>16</v>
      </c>
      <c r="D138" s="11" t="s">
        <v>6</v>
      </c>
      <c r="E138" s="11" t="s">
        <v>34</v>
      </c>
      <c r="F138" s="12"/>
      <c r="G138" s="23">
        <f>G139</f>
        <v>3321275</v>
      </c>
      <c r="H138" s="23">
        <f t="shared" ref="H138:I139" si="73">H139</f>
        <v>3321275</v>
      </c>
      <c r="I138" s="24">
        <f t="shared" si="73"/>
        <v>3321275</v>
      </c>
    </row>
    <row r="139" spans="2:9" s="4" customFormat="1" ht="32.25" customHeight="1" x14ac:dyDescent="0.2">
      <c r="B139" s="10" t="s">
        <v>86</v>
      </c>
      <c r="C139" s="11" t="s">
        <v>16</v>
      </c>
      <c r="D139" s="11" t="s">
        <v>6</v>
      </c>
      <c r="E139" s="11" t="s">
        <v>35</v>
      </c>
      <c r="F139" s="12"/>
      <c r="G139" s="23">
        <f>G140</f>
        <v>3321275</v>
      </c>
      <c r="H139" s="23">
        <f t="shared" si="73"/>
        <v>3321275</v>
      </c>
      <c r="I139" s="24">
        <f t="shared" si="73"/>
        <v>3321275</v>
      </c>
    </row>
    <row r="140" spans="2:9" s="4" customFormat="1" ht="78" customHeight="1" x14ac:dyDescent="0.2">
      <c r="B140" s="10" t="s">
        <v>130</v>
      </c>
      <c r="C140" s="11" t="s">
        <v>16</v>
      </c>
      <c r="D140" s="11" t="s">
        <v>6</v>
      </c>
      <c r="E140" s="11" t="s">
        <v>131</v>
      </c>
      <c r="F140" s="12"/>
      <c r="G140" s="23">
        <f>G141</f>
        <v>3321275</v>
      </c>
      <c r="H140" s="23">
        <f t="shared" ref="H140:I140" si="74">H141</f>
        <v>3321275</v>
      </c>
      <c r="I140" s="24">
        <f t="shared" si="74"/>
        <v>3321275</v>
      </c>
    </row>
    <row r="141" spans="2:9" s="4" customFormat="1" ht="23.25" customHeight="1" x14ac:dyDescent="0.2">
      <c r="B141" s="10" t="s">
        <v>56</v>
      </c>
      <c r="C141" s="11" t="s">
        <v>16</v>
      </c>
      <c r="D141" s="11" t="s">
        <v>6</v>
      </c>
      <c r="E141" s="11" t="s">
        <v>131</v>
      </c>
      <c r="F141" s="12">
        <v>540</v>
      </c>
      <c r="G141" s="23">
        <v>3321275</v>
      </c>
      <c r="H141" s="23">
        <v>3321275</v>
      </c>
      <c r="I141" s="24">
        <v>3321275</v>
      </c>
    </row>
    <row r="142" spans="2:9" s="4" customFormat="1" ht="20.25" customHeight="1" x14ac:dyDescent="0.2">
      <c r="B142" s="10" t="s">
        <v>28</v>
      </c>
      <c r="C142" s="11">
        <v>10</v>
      </c>
      <c r="D142" s="11" t="s">
        <v>6</v>
      </c>
      <c r="E142" s="11"/>
      <c r="F142" s="12"/>
      <c r="G142" s="23">
        <f t="shared" ref="G142:I145" si="75">SUM(G143)</f>
        <v>255546</v>
      </c>
      <c r="H142" s="23">
        <f t="shared" si="75"/>
        <v>265768</v>
      </c>
      <c r="I142" s="24">
        <f t="shared" si="75"/>
        <v>276398</v>
      </c>
    </row>
    <row r="143" spans="2:9" s="4" customFormat="1" ht="21" customHeight="1" x14ac:dyDescent="0.2">
      <c r="B143" s="10" t="s">
        <v>15</v>
      </c>
      <c r="C143" s="11">
        <v>10</v>
      </c>
      <c r="D143" s="11" t="s">
        <v>6</v>
      </c>
      <c r="E143" s="11" t="s">
        <v>34</v>
      </c>
      <c r="F143" s="12"/>
      <c r="G143" s="23">
        <f t="shared" si="75"/>
        <v>255546</v>
      </c>
      <c r="H143" s="23">
        <f t="shared" si="75"/>
        <v>265768</v>
      </c>
      <c r="I143" s="24">
        <f t="shared" si="75"/>
        <v>276398</v>
      </c>
    </row>
    <row r="144" spans="2:9" s="5" customFormat="1" ht="29.25" customHeight="1" x14ac:dyDescent="0.2">
      <c r="B144" s="10" t="s">
        <v>86</v>
      </c>
      <c r="C144" s="11">
        <v>10</v>
      </c>
      <c r="D144" s="11" t="s">
        <v>6</v>
      </c>
      <c r="E144" s="11" t="s">
        <v>35</v>
      </c>
      <c r="F144" s="12"/>
      <c r="G144" s="23">
        <f t="shared" si="75"/>
        <v>255546</v>
      </c>
      <c r="H144" s="23">
        <f t="shared" si="75"/>
        <v>265768</v>
      </c>
      <c r="I144" s="24">
        <f t="shared" si="75"/>
        <v>276398</v>
      </c>
    </row>
    <row r="145" spans="1:9" s="4" customFormat="1" ht="32.25" customHeight="1" x14ac:dyDescent="0.2">
      <c r="B145" s="10" t="s">
        <v>49</v>
      </c>
      <c r="C145" s="11">
        <v>10</v>
      </c>
      <c r="D145" s="11" t="s">
        <v>6</v>
      </c>
      <c r="E145" s="11" t="s">
        <v>50</v>
      </c>
      <c r="F145" s="12"/>
      <c r="G145" s="23">
        <f t="shared" si="75"/>
        <v>255546</v>
      </c>
      <c r="H145" s="23">
        <f t="shared" si="75"/>
        <v>265768</v>
      </c>
      <c r="I145" s="24">
        <f t="shared" si="75"/>
        <v>276398</v>
      </c>
    </row>
    <row r="146" spans="1:9" s="4" customFormat="1" ht="26.25" customHeight="1" x14ac:dyDescent="0.2">
      <c r="B146" s="14" t="s">
        <v>85</v>
      </c>
      <c r="C146" s="11">
        <v>10</v>
      </c>
      <c r="D146" s="11" t="s">
        <v>6</v>
      </c>
      <c r="E146" s="11" t="s">
        <v>50</v>
      </c>
      <c r="F146" s="12">
        <v>310</v>
      </c>
      <c r="G146" s="23">
        <v>255546</v>
      </c>
      <c r="H146" s="23">
        <v>265768</v>
      </c>
      <c r="I146" s="24">
        <v>276398</v>
      </c>
    </row>
    <row r="147" spans="1:9" s="4" customFormat="1" ht="16.5" customHeight="1" x14ac:dyDescent="0.2">
      <c r="B147" s="10" t="s">
        <v>21</v>
      </c>
      <c r="C147" s="11">
        <v>11</v>
      </c>
      <c r="D147" s="11"/>
      <c r="E147" s="11"/>
      <c r="F147" s="12"/>
      <c r="G147" s="23">
        <f>G148+G156</f>
        <v>101287258.43000001</v>
      </c>
      <c r="H147" s="23">
        <f t="shared" ref="H147:I147" si="76">H148+H156</f>
        <v>21257283</v>
      </c>
      <c r="I147" s="24">
        <f t="shared" si="76"/>
        <v>21464597</v>
      </c>
    </row>
    <row r="148" spans="1:9" s="4" customFormat="1" ht="18.75" customHeight="1" x14ac:dyDescent="0.2">
      <c r="A148" s="6"/>
      <c r="B148" s="10" t="s">
        <v>29</v>
      </c>
      <c r="C148" s="11">
        <v>11</v>
      </c>
      <c r="D148" s="11" t="s">
        <v>6</v>
      </c>
      <c r="E148" s="11"/>
      <c r="F148" s="12"/>
      <c r="G148" s="23">
        <f>G149</f>
        <v>17509437.68</v>
      </c>
      <c r="H148" s="23">
        <f t="shared" ref="H148:I149" si="77">H149</f>
        <v>21257283</v>
      </c>
      <c r="I148" s="24">
        <f t="shared" si="77"/>
        <v>21464597</v>
      </c>
    </row>
    <row r="149" spans="1:9" s="4" customFormat="1" ht="54.75" customHeight="1" x14ac:dyDescent="0.2">
      <c r="A149" s="6"/>
      <c r="B149" s="33" t="s">
        <v>129</v>
      </c>
      <c r="C149" s="11">
        <v>11</v>
      </c>
      <c r="D149" s="11" t="s">
        <v>6</v>
      </c>
      <c r="E149" s="11" t="s">
        <v>48</v>
      </c>
      <c r="F149" s="12"/>
      <c r="G149" s="23">
        <f>G150</f>
        <v>17509437.68</v>
      </c>
      <c r="H149" s="23">
        <f t="shared" si="77"/>
        <v>21257283</v>
      </c>
      <c r="I149" s="24">
        <f t="shared" si="77"/>
        <v>21464597</v>
      </c>
    </row>
    <row r="150" spans="1:9" s="3" customFormat="1" ht="23.25" customHeight="1" x14ac:dyDescent="0.2">
      <c r="B150" s="10" t="s">
        <v>99</v>
      </c>
      <c r="C150" s="11">
        <v>11</v>
      </c>
      <c r="D150" s="11" t="s">
        <v>6</v>
      </c>
      <c r="E150" s="11" t="s">
        <v>112</v>
      </c>
      <c r="F150" s="12"/>
      <c r="G150" s="23">
        <f>G151</f>
        <v>17509437.68</v>
      </c>
      <c r="H150" s="23">
        <f t="shared" ref="H150:I150" si="78">H151</f>
        <v>21257283</v>
      </c>
      <c r="I150" s="24">
        <f t="shared" si="78"/>
        <v>21464597</v>
      </c>
    </row>
    <row r="151" spans="1:9" s="3" customFormat="1" ht="42" customHeight="1" x14ac:dyDescent="0.2">
      <c r="B151" s="10" t="s">
        <v>110</v>
      </c>
      <c r="C151" s="11">
        <v>11</v>
      </c>
      <c r="D151" s="11" t="s">
        <v>6</v>
      </c>
      <c r="E151" s="11" t="s">
        <v>108</v>
      </c>
      <c r="F151" s="12"/>
      <c r="G151" s="23">
        <f>G152+G154</f>
        <v>17509437.68</v>
      </c>
      <c r="H151" s="23">
        <f>H152+H154</f>
        <v>21257283</v>
      </c>
      <c r="I151" s="24">
        <f>I152+I154</f>
        <v>21464597</v>
      </c>
    </row>
    <row r="152" spans="1:9" s="3" customFormat="1" ht="38.25" customHeight="1" x14ac:dyDescent="0.2">
      <c r="B152" s="10" t="s">
        <v>78</v>
      </c>
      <c r="C152" s="11">
        <v>11</v>
      </c>
      <c r="D152" s="11" t="s">
        <v>6</v>
      </c>
      <c r="E152" s="11" t="s">
        <v>109</v>
      </c>
      <c r="F152" s="12"/>
      <c r="G152" s="23">
        <f>G153</f>
        <v>17459437.68</v>
      </c>
      <c r="H152" s="23">
        <f t="shared" ref="H152:I152" si="79">H153</f>
        <v>21207283</v>
      </c>
      <c r="I152" s="24">
        <f t="shared" si="79"/>
        <v>21414597</v>
      </c>
    </row>
    <row r="153" spans="1:9" ht="22.5" customHeight="1" x14ac:dyDescent="0.2">
      <c r="B153" s="10" t="s">
        <v>111</v>
      </c>
      <c r="C153" s="11">
        <v>11</v>
      </c>
      <c r="D153" s="11" t="s">
        <v>6</v>
      </c>
      <c r="E153" s="11" t="s">
        <v>109</v>
      </c>
      <c r="F153" s="12">
        <v>610</v>
      </c>
      <c r="G153" s="23">
        <v>17459437.68</v>
      </c>
      <c r="H153" s="23">
        <v>21207283</v>
      </c>
      <c r="I153" s="24">
        <v>21414597</v>
      </c>
    </row>
    <row r="154" spans="1:9" ht="31.5" customHeight="1" x14ac:dyDescent="0.2">
      <c r="B154" s="10" t="s">
        <v>51</v>
      </c>
      <c r="C154" s="11" t="s">
        <v>68</v>
      </c>
      <c r="D154" s="11" t="s">
        <v>6</v>
      </c>
      <c r="E154" s="30" t="s">
        <v>113</v>
      </c>
      <c r="F154" s="12"/>
      <c r="G154" s="23">
        <f>G155</f>
        <v>50000</v>
      </c>
      <c r="H154" s="23">
        <f t="shared" ref="H154:I154" si="80">H155</f>
        <v>50000</v>
      </c>
      <c r="I154" s="24">
        <f t="shared" si="80"/>
        <v>50000</v>
      </c>
    </row>
    <row r="155" spans="1:9" ht="39" customHeight="1" x14ac:dyDescent="0.2">
      <c r="B155" s="10" t="s">
        <v>63</v>
      </c>
      <c r="C155" s="11" t="s">
        <v>68</v>
      </c>
      <c r="D155" s="11" t="s">
        <v>6</v>
      </c>
      <c r="E155" s="11" t="s">
        <v>113</v>
      </c>
      <c r="F155" s="12">
        <v>240</v>
      </c>
      <c r="G155" s="23">
        <v>50000</v>
      </c>
      <c r="H155" s="23">
        <v>50000</v>
      </c>
      <c r="I155" s="24">
        <v>50000</v>
      </c>
    </row>
    <row r="156" spans="1:9" ht="18" customHeight="1" x14ac:dyDescent="0.2">
      <c r="B156" s="10" t="s">
        <v>177</v>
      </c>
      <c r="C156" s="11" t="s">
        <v>68</v>
      </c>
      <c r="D156" s="11" t="s">
        <v>20</v>
      </c>
      <c r="E156" s="11"/>
      <c r="F156" s="12"/>
      <c r="G156" s="23">
        <f>G157+G162</f>
        <v>83777820.75</v>
      </c>
      <c r="H156" s="23">
        <f t="shared" ref="H156:I156" si="81">H157</f>
        <v>0</v>
      </c>
      <c r="I156" s="24">
        <f t="shared" si="81"/>
        <v>0</v>
      </c>
    </row>
    <row r="157" spans="1:9" ht="56.25" customHeight="1" x14ac:dyDescent="0.2">
      <c r="B157" s="33" t="s">
        <v>129</v>
      </c>
      <c r="C157" s="11" t="s">
        <v>68</v>
      </c>
      <c r="D157" s="11" t="s">
        <v>20</v>
      </c>
      <c r="E157" s="11" t="s">
        <v>48</v>
      </c>
      <c r="F157" s="12"/>
      <c r="G157" s="23">
        <f>G158</f>
        <v>79267500</v>
      </c>
      <c r="H157" s="23">
        <f t="shared" ref="H157:I157" si="82">H158</f>
        <v>0</v>
      </c>
      <c r="I157" s="24">
        <f t="shared" si="82"/>
        <v>0</v>
      </c>
    </row>
    <row r="158" spans="1:9" ht="22.5" customHeight="1" x14ac:dyDescent="0.2">
      <c r="B158" s="10" t="s">
        <v>99</v>
      </c>
      <c r="C158" s="11" t="s">
        <v>68</v>
      </c>
      <c r="D158" s="11" t="s">
        <v>20</v>
      </c>
      <c r="E158" s="11" t="s">
        <v>112</v>
      </c>
      <c r="F158" s="12"/>
      <c r="G158" s="23">
        <f>G159</f>
        <v>79267500</v>
      </c>
      <c r="H158" s="23">
        <f t="shared" ref="H158:I158" si="83">H159</f>
        <v>0</v>
      </c>
      <c r="I158" s="24">
        <f t="shared" si="83"/>
        <v>0</v>
      </c>
    </row>
    <row r="159" spans="1:9" ht="39" customHeight="1" x14ac:dyDescent="0.2">
      <c r="B159" s="10" t="s">
        <v>110</v>
      </c>
      <c r="C159" s="11" t="s">
        <v>68</v>
      </c>
      <c r="D159" s="11" t="s">
        <v>20</v>
      </c>
      <c r="E159" s="11" t="s">
        <v>108</v>
      </c>
      <c r="F159" s="12"/>
      <c r="G159" s="23">
        <f>G160</f>
        <v>79267500</v>
      </c>
      <c r="H159" s="23">
        <f t="shared" ref="H159:I159" si="84">H160</f>
        <v>0</v>
      </c>
      <c r="I159" s="24">
        <f t="shared" si="84"/>
        <v>0</v>
      </c>
    </row>
    <row r="160" spans="1:9" ht="54.75" customHeight="1" x14ac:dyDescent="0.2">
      <c r="B160" s="10" t="s">
        <v>175</v>
      </c>
      <c r="C160" s="11" t="s">
        <v>68</v>
      </c>
      <c r="D160" s="11" t="s">
        <v>20</v>
      </c>
      <c r="E160" s="11" t="s">
        <v>173</v>
      </c>
      <c r="F160" s="12"/>
      <c r="G160" s="23">
        <f>G161</f>
        <v>79267500</v>
      </c>
      <c r="H160" s="23">
        <f t="shared" ref="H160:I160" si="85">H161</f>
        <v>0</v>
      </c>
      <c r="I160" s="24">
        <f t="shared" si="85"/>
        <v>0</v>
      </c>
    </row>
    <row r="161" spans="2:9" ht="25.5" customHeight="1" x14ac:dyDescent="0.2">
      <c r="B161" s="10" t="s">
        <v>111</v>
      </c>
      <c r="C161" s="11" t="s">
        <v>68</v>
      </c>
      <c r="D161" s="11" t="s">
        <v>20</v>
      </c>
      <c r="E161" s="11" t="s">
        <v>173</v>
      </c>
      <c r="F161" s="12">
        <v>610</v>
      </c>
      <c r="G161" s="23">
        <v>79267500</v>
      </c>
      <c r="H161" s="23">
        <v>0</v>
      </c>
      <c r="I161" s="24">
        <v>0</v>
      </c>
    </row>
    <row r="162" spans="2:9" ht="21" customHeight="1" x14ac:dyDescent="0.2">
      <c r="B162" s="10" t="s">
        <v>15</v>
      </c>
      <c r="C162" s="11" t="s">
        <v>68</v>
      </c>
      <c r="D162" s="11" t="s">
        <v>20</v>
      </c>
      <c r="E162" s="11" t="s">
        <v>34</v>
      </c>
      <c r="F162" s="12"/>
      <c r="G162" s="23">
        <f>G163</f>
        <v>4510320.75</v>
      </c>
      <c r="H162" s="23">
        <f t="shared" ref="H162:I162" si="86">H163</f>
        <v>0</v>
      </c>
      <c r="I162" s="24">
        <f t="shared" si="86"/>
        <v>0</v>
      </c>
    </row>
    <row r="163" spans="2:9" ht="33" customHeight="1" x14ac:dyDescent="0.2">
      <c r="B163" s="10" t="s">
        <v>86</v>
      </c>
      <c r="C163" s="11" t="s">
        <v>68</v>
      </c>
      <c r="D163" s="11" t="s">
        <v>20</v>
      </c>
      <c r="E163" s="11" t="s">
        <v>35</v>
      </c>
      <c r="F163" s="12"/>
      <c r="G163" s="23">
        <f>G164</f>
        <v>4510320.75</v>
      </c>
      <c r="H163" s="23">
        <f t="shared" ref="H163:I163" si="87">H164</f>
        <v>0</v>
      </c>
      <c r="I163" s="24">
        <f t="shared" si="87"/>
        <v>0</v>
      </c>
    </row>
    <row r="164" spans="2:9" ht="39" customHeight="1" x14ac:dyDescent="0.2">
      <c r="B164" s="10" t="s">
        <v>176</v>
      </c>
      <c r="C164" s="11" t="s">
        <v>68</v>
      </c>
      <c r="D164" s="11" t="s">
        <v>20</v>
      </c>
      <c r="E164" s="11" t="s">
        <v>174</v>
      </c>
      <c r="F164" s="12"/>
      <c r="G164" s="23">
        <f>G165</f>
        <v>4510320.75</v>
      </c>
      <c r="H164" s="23">
        <f>H165</f>
        <v>0</v>
      </c>
      <c r="I164" s="24">
        <f>I165</f>
        <v>0</v>
      </c>
    </row>
    <row r="165" spans="2:9" ht="26.25" customHeight="1" x14ac:dyDescent="0.2">
      <c r="B165" s="10" t="s">
        <v>56</v>
      </c>
      <c r="C165" s="11" t="s">
        <v>68</v>
      </c>
      <c r="D165" s="11" t="s">
        <v>20</v>
      </c>
      <c r="E165" s="11" t="s">
        <v>174</v>
      </c>
      <c r="F165" s="12">
        <v>540</v>
      </c>
      <c r="G165" s="23">
        <v>4510320.75</v>
      </c>
      <c r="H165" s="23">
        <v>0</v>
      </c>
      <c r="I165" s="24">
        <v>0</v>
      </c>
    </row>
    <row r="166" spans="2:9" ht="19.5" customHeight="1" thickBot="1" x14ac:dyDescent="0.35">
      <c r="B166" s="21" t="s">
        <v>75</v>
      </c>
      <c r="C166" s="22"/>
      <c r="D166" s="22"/>
      <c r="E166" s="22"/>
      <c r="F166" s="22"/>
      <c r="G166" s="29">
        <f>G11+G43+G65+G89+G124+G147+G142</f>
        <v>219936400.96000001</v>
      </c>
      <c r="H166" s="29">
        <f>H11+H43+H65+H89+H124+H147+H142</f>
        <v>122317356.47</v>
      </c>
      <c r="I166" s="34">
        <f>I11+I43+I65+I89+I124+I147+I142</f>
        <v>124413896.87</v>
      </c>
    </row>
    <row r="167" spans="2:9" ht="14.25" customHeight="1" x14ac:dyDescent="0.25">
      <c r="B167" s="15"/>
      <c r="C167" s="16"/>
      <c r="D167" s="17"/>
      <c r="E167" s="17"/>
      <c r="F167" s="17"/>
      <c r="G167" s="18"/>
      <c r="H167" s="17"/>
      <c r="I167" s="17"/>
    </row>
    <row r="168" spans="2:9" ht="50.25" hidden="1" customHeight="1" x14ac:dyDescent="0.2">
      <c r="B168" s="19" t="s">
        <v>162</v>
      </c>
      <c r="C168" s="20"/>
      <c r="D168" s="20"/>
      <c r="E168" s="41" t="s">
        <v>163</v>
      </c>
      <c r="F168" s="41"/>
      <c r="G168" s="41"/>
      <c r="H168" s="41"/>
      <c r="I168" s="41"/>
    </row>
    <row r="169" spans="2:9" s="3" customFormat="1" x14ac:dyDescent="0.25">
      <c r="B169" s="7"/>
      <c r="C169" s="7"/>
      <c r="D169" s="7"/>
      <c r="E169" s="7"/>
      <c r="F169" s="7"/>
      <c r="G169" s="8"/>
      <c r="H169" s="7"/>
      <c r="I169" s="7"/>
    </row>
    <row r="170" spans="2:9" x14ac:dyDescent="0.25">
      <c r="B170" s="7"/>
      <c r="C170" s="7"/>
      <c r="D170" s="7"/>
      <c r="E170" s="7"/>
      <c r="F170" s="7"/>
      <c r="G170" s="8"/>
      <c r="H170" s="7"/>
      <c r="I170" s="7"/>
    </row>
    <row r="171" spans="2:9" ht="39" customHeight="1" x14ac:dyDescent="0.25">
      <c r="B171" s="7"/>
      <c r="C171" s="7"/>
      <c r="D171" s="7"/>
      <c r="E171" s="7"/>
      <c r="F171" s="7"/>
      <c r="G171" s="8"/>
      <c r="H171" s="7"/>
      <c r="I171" s="7"/>
    </row>
    <row r="172" spans="2:9" x14ac:dyDescent="0.25">
      <c r="B172" s="7"/>
      <c r="C172" s="7"/>
      <c r="D172" s="7"/>
      <c r="E172" s="7"/>
      <c r="F172" s="7"/>
      <c r="G172" s="8"/>
      <c r="H172" s="7"/>
      <c r="I172" s="7"/>
    </row>
    <row r="173" spans="2:9" x14ac:dyDescent="0.25">
      <c r="B173" s="7"/>
      <c r="C173" s="7"/>
      <c r="D173" s="7"/>
      <c r="E173" s="7"/>
      <c r="F173" s="7"/>
      <c r="G173" s="8"/>
      <c r="H173" s="7"/>
      <c r="I173" s="7"/>
    </row>
  </sheetData>
  <mergeCells count="6">
    <mergeCell ref="E168:I168"/>
    <mergeCell ref="H9:I9"/>
    <mergeCell ref="H3:I3"/>
    <mergeCell ref="H5:I5"/>
    <mergeCell ref="G4:I4"/>
    <mergeCell ref="B8:I8"/>
  </mergeCells>
  <pageMargins left="0.11811023622047245" right="0.11811023622047245" top="0.55118110236220474" bottom="0.55118110236220474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Галина Анатольевна Брянская</cp:lastModifiedBy>
  <cp:lastPrinted>2024-12-09T08:30:06Z</cp:lastPrinted>
  <dcterms:created xsi:type="dcterms:W3CDTF">2014-07-18T09:55:04Z</dcterms:created>
  <dcterms:modified xsi:type="dcterms:W3CDTF">2024-12-09T08:30:08Z</dcterms:modified>
</cp:coreProperties>
</file>