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71" i="1"/>
  <c r="I65" s="1"/>
  <c r="J71"/>
  <c r="H65"/>
  <c r="J65"/>
  <c r="H71" l="1"/>
  <c r="I72"/>
  <c r="J72"/>
  <c r="H72"/>
  <c r="I121" l="1"/>
  <c r="J121"/>
  <c r="H121"/>
  <c r="I43"/>
  <c r="J43"/>
  <c r="H43"/>
  <c r="I107"/>
  <c r="I106" s="1"/>
  <c r="J107"/>
  <c r="J106" s="1"/>
  <c r="H107"/>
  <c r="H106" s="1"/>
  <c r="I130" l="1"/>
  <c r="I129" s="1"/>
  <c r="I128" s="1"/>
  <c r="J130"/>
  <c r="J129" s="1"/>
  <c r="J128" s="1"/>
  <c r="H130"/>
  <c r="H129" s="1"/>
  <c r="H128" s="1"/>
  <c r="I91" l="1"/>
  <c r="I90" s="1"/>
  <c r="J91"/>
  <c r="J90" s="1"/>
  <c r="H91"/>
  <c r="H90" s="1"/>
  <c r="H89" l="1"/>
  <c r="H88" s="1"/>
  <c r="J89"/>
  <c r="J88" s="1"/>
  <c r="I89"/>
  <c r="I88" s="1"/>
  <c r="I134" l="1"/>
  <c r="J134"/>
  <c r="H134"/>
  <c r="I102" l="1"/>
  <c r="J102"/>
  <c r="H102"/>
  <c r="I95"/>
  <c r="I94" s="1"/>
  <c r="J95"/>
  <c r="J94" s="1"/>
  <c r="H95"/>
  <c r="H94" s="1"/>
  <c r="I69"/>
  <c r="I68" s="1"/>
  <c r="J69"/>
  <c r="J68" s="1"/>
  <c r="H69"/>
  <c r="H68" s="1"/>
  <c r="I55"/>
  <c r="J55"/>
  <c r="H55"/>
  <c r="I52"/>
  <c r="J52"/>
  <c r="H52"/>
  <c r="I58"/>
  <c r="I57" s="1"/>
  <c r="J58"/>
  <c r="J57" s="1"/>
  <c r="H58"/>
  <c r="H57" s="1"/>
  <c r="H45" l="1"/>
  <c r="I45"/>
  <c r="J45"/>
  <c r="I85" l="1"/>
  <c r="I84" s="1"/>
  <c r="J85"/>
  <c r="J84" s="1"/>
  <c r="I54"/>
  <c r="J54"/>
  <c r="H54"/>
  <c r="I51"/>
  <c r="J51"/>
  <c r="H51"/>
  <c r="J93" l="1"/>
  <c r="J87" s="1"/>
  <c r="I93"/>
  <c r="I87" s="1"/>
  <c r="J50"/>
  <c r="J49" s="1"/>
  <c r="I50"/>
  <c r="I49" s="1"/>
  <c r="H50"/>
  <c r="H49" s="1"/>
  <c r="J62"/>
  <c r="I62"/>
  <c r="H62"/>
  <c r="H85"/>
  <c r="H84" s="1"/>
  <c r="J28"/>
  <c r="I28"/>
  <c r="H28"/>
  <c r="H27" s="1"/>
  <c r="J41"/>
  <c r="J40" s="1"/>
  <c r="I41"/>
  <c r="I40" s="1"/>
  <c r="J136"/>
  <c r="J133" s="1"/>
  <c r="J74"/>
  <c r="J73" s="1"/>
  <c r="I74"/>
  <c r="I73" s="1"/>
  <c r="H74"/>
  <c r="H73" s="1"/>
  <c r="J100"/>
  <c r="J99" s="1"/>
  <c r="I100"/>
  <c r="I99" s="1"/>
  <c r="J67"/>
  <c r="J66" s="1"/>
  <c r="I67"/>
  <c r="I66" s="1"/>
  <c r="H67"/>
  <c r="H66" s="1"/>
  <c r="I39" l="1"/>
  <c r="J39"/>
  <c r="H100"/>
  <c r="H99" s="1"/>
  <c r="J150" l="1"/>
  <c r="I150"/>
  <c r="H150"/>
  <c r="I18" l="1"/>
  <c r="I17" s="1"/>
  <c r="I16" s="1"/>
  <c r="I15" s="1"/>
  <c r="J18"/>
  <c r="J17" s="1"/>
  <c r="J16" s="1"/>
  <c r="J15" s="1"/>
  <c r="H18"/>
  <c r="H17" s="1"/>
  <c r="H16" s="1"/>
  <c r="H15" s="1"/>
  <c r="J115" l="1"/>
  <c r="J114" s="1"/>
  <c r="J113" s="1"/>
  <c r="J112" s="1"/>
  <c r="J111" s="1"/>
  <c r="I115"/>
  <c r="I114" s="1"/>
  <c r="I113" s="1"/>
  <c r="I112" s="1"/>
  <c r="I111" s="1"/>
  <c r="H115"/>
  <c r="H114" s="1"/>
  <c r="H113" s="1"/>
  <c r="H112" s="1"/>
  <c r="H111" s="1"/>
  <c r="I105" l="1"/>
  <c r="I104" s="1"/>
  <c r="H105"/>
  <c r="H104" s="1"/>
  <c r="J105" l="1"/>
  <c r="J104" s="1"/>
  <c r="H148" l="1"/>
  <c r="H147" s="1"/>
  <c r="H139"/>
  <c r="H41" l="1"/>
  <c r="H40" s="1"/>
  <c r="H39" l="1"/>
  <c r="H38" s="1"/>
  <c r="H37" s="1"/>
  <c r="I79"/>
  <c r="I78" s="1"/>
  <c r="I77" s="1"/>
  <c r="I76" s="1"/>
  <c r="I64" s="1"/>
  <c r="J79"/>
  <c r="J78" s="1"/>
  <c r="J77" s="1"/>
  <c r="J76" s="1"/>
  <c r="J64" s="1"/>
  <c r="H79"/>
  <c r="H78" s="1"/>
  <c r="H77" s="1"/>
  <c r="H76" s="1"/>
  <c r="H64" s="1"/>
  <c r="I27"/>
  <c r="I26" s="1"/>
  <c r="I25" s="1"/>
  <c r="J27"/>
  <c r="J26" s="1"/>
  <c r="J25" s="1"/>
  <c r="I141"/>
  <c r="J141"/>
  <c r="H141"/>
  <c r="H138" s="1"/>
  <c r="J38" l="1"/>
  <c r="J37" s="1"/>
  <c r="I38"/>
  <c r="I37" s="1"/>
  <c r="H93"/>
  <c r="H87" s="1"/>
  <c r="H98"/>
  <c r="H97" s="1"/>
  <c r="I98"/>
  <c r="I97" s="1"/>
  <c r="J98"/>
  <c r="J97" s="1"/>
  <c r="H83"/>
  <c r="H82" s="1"/>
  <c r="H81" l="1"/>
  <c r="J83"/>
  <c r="J82" s="1"/>
  <c r="I83"/>
  <c r="I82" s="1"/>
  <c r="I23"/>
  <c r="I22" s="1"/>
  <c r="I21" s="1"/>
  <c r="I20" s="1"/>
  <c r="I13" s="1"/>
  <c r="J23"/>
  <c r="J22" s="1"/>
  <c r="J21" s="1"/>
  <c r="J20" s="1"/>
  <c r="J13" s="1"/>
  <c r="J148"/>
  <c r="J147" s="1"/>
  <c r="I148"/>
  <c r="I147" s="1"/>
  <c r="H146"/>
  <c r="H145" s="1"/>
  <c r="H144" s="1"/>
  <c r="H143" s="1"/>
  <c r="J139"/>
  <c r="J138" s="1"/>
  <c r="I139"/>
  <c r="I138" s="1"/>
  <c r="I136"/>
  <c r="I133" s="1"/>
  <c r="H136"/>
  <c r="J122"/>
  <c r="I122"/>
  <c r="H122"/>
  <c r="J61"/>
  <c r="J60" s="1"/>
  <c r="I61"/>
  <c r="I60" s="1"/>
  <c r="H61"/>
  <c r="H60" s="1"/>
  <c r="J34"/>
  <c r="J33" s="1"/>
  <c r="J32" s="1"/>
  <c r="J31" s="1"/>
  <c r="J30" s="1"/>
  <c r="I34"/>
  <c r="I33" s="1"/>
  <c r="I32" s="1"/>
  <c r="I31" s="1"/>
  <c r="I30" s="1"/>
  <c r="H34"/>
  <c r="H33" s="1"/>
  <c r="H32" s="1"/>
  <c r="H31" s="1"/>
  <c r="H30" s="1"/>
  <c r="H23"/>
  <c r="H22" s="1"/>
  <c r="H21" s="1"/>
  <c r="H20" s="1"/>
  <c r="H133" l="1"/>
  <c r="H132" s="1"/>
  <c r="H127" s="1"/>
  <c r="H126" s="1"/>
  <c r="I12"/>
  <c r="J12"/>
  <c r="J132"/>
  <c r="I132"/>
  <c r="I127" s="1"/>
  <c r="I126" s="1"/>
  <c r="I48"/>
  <c r="I47" s="1"/>
  <c r="H48"/>
  <c r="H47" s="1"/>
  <c r="H36" s="1"/>
  <c r="J48"/>
  <c r="J47" s="1"/>
  <c r="I81"/>
  <c r="I120"/>
  <c r="I119" s="1"/>
  <c r="I118" s="1"/>
  <c r="I117" s="1"/>
  <c r="J120"/>
  <c r="J119" s="1"/>
  <c r="J118" s="1"/>
  <c r="J117" s="1"/>
  <c r="I146"/>
  <c r="I145" s="1"/>
  <c r="I144" s="1"/>
  <c r="I143" s="1"/>
  <c r="J146"/>
  <c r="J145" s="1"/>
  <c r="J144" s="1"/>
  <c r="J143" s="1"/>
  <c r="H26"/>
  <c r="H25" s="1"/>
  <c r="H120"/>
  <c r="H119" s="1"/>
  <c r="H118" s="1"/>
  <c r="H117" s="1"/>
  <c r="J127" l="1"/>
  <c r="I125"/>
  <c r="I124" s="1"/>
  <c r="H13"/>
  <c r="H12" s="1"/>
  <c r="J81"/>
  <c r="J36" s="1"/>
  <c r="I36"/>
  <c r="I152" l="1"/>
  <c r="J126"/>
  <c r="J125" s="1"/>
  <c r="J124" s="1"/>
  <c r="J152" s="1"/>
  <c r="H125"/>
  <c r="H124" s="1"/>
  <c r="H152" s="1"/>
</calcChain>
</file>

<file path=xl/sharedStrings.xml><?xml version="1.0" encoding="utf-8"?>
<sst xmlns="http://schemas.openxmlformats.org/spreadsheetml/2006/main" count="597" uniqueCount="172">
  <si>
    <t>Наименование</t>
  </si>
  <si>
    <t>Администратор</t>
  </si>
  <si>
    <t>Раздел</t>
  </si>
  <si>
    <t>Подраздел</t>
  </si>
  <si>
    <t>Целевая статья</t>
  </si>
  <si>
    <t>Вид расхода</t>
  </si>
  <si>
    <t>Финансовое управление администрации муниципального образования Киреевский район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</si>
  <si>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</si>
  <si>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</si>
  <si>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</si>
  <si>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</si>
  <si>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Обеспечение функционирования представительных органов МО</t>
  </si>
  <si>
    <t>850</t>
  </si>
  <si>
    <t xml:space="preserve">Обеспечение функционирования аппарата представительных органов </t>
  </si>
  <si>
    <t>Резервные фонды</t>
  </si>
  <si>
    <t>Непрограммные расходы</t>
  </si>
  <si>
    <t xml:space="preserve">Другие общегосударственные вопросы </t>
  </si>
  <si>
    <t>08</t>
  </si>
  <si>
    <t>Непрограммные  расходы</t>
  </si>
  <si>
    <t>Иные  межбюджетные трансферты</t>
  </si>
  <si>
    <t>Социальная политика</t>
  </si>
  <si>
    <t>Пенсионное обеспечение</t>
  </si>
  <si>
    <t>Администрация муниципального образования Киреевский район</t>
  </si>
  <si>
    <t>851</t>
  </si>
  <si>
    <t>Национальная безопасность и правоохранительная деятельность</t>
  </si>
  <si>
    <t>09</t>
  </si>
  <si>
    <t>Национальная экономика</t>
  </si>
  <si>
    <t>04</t>
  </si>
  <si>
    <t>Дорожное хозяйство</t>
  </si>
  <si>
    <t>Жилищно-коммунальное хозяйство</t>
  </si>
  <si>
    <t>05</t>
  </si>
  <si>
    <t>02</t>
  </si>
  <si>
    <t>13</t>
  </si>
  <si>
    <t>Другие вопросы в области жилищно-коммунального хозяйства</t>
  </si>
  <si>
    <t>Собрание депутатов муниципального образования город Киреевск Киреевского района</t>
  </si>
  <si>
    <t>Комитет культуры, молодежной политики и спорта</t>
  </si>
  <si>
    <t>Культура</t>
  </si>
  <si>
    <t>859</t>
  </si>
  <si>
    <t>Физическая культура и спорт</t>
  </si>
  <si>
    <t>Физическая культура</t>
  </si>
  <si>
    <t>Л.Н.Волчкова</t>
  </si>
  <si>
    <t>Жилищное хозяйство</t>
  </si>
  <si>
    <t>Коммунальное хозяйство</t>
  </si>
  <si>
    <t>Благоустройство</t>
  </si>
  <si>
    <t>71 0 00 00000</t>
  </si>
  <si>
    <t>71 1 00 00000</t>
  </si>
  <si>
    <t>99 0 00 00000</t>
  </si>
  <si>
    <t>99 9 00 00000</t>
  </si>
  <si>
    <t xml:space="preserve">Резервный фонд муниципального образования </t>
  </si>
  <si>
    <t>99 9 00 20010</t>
  </si>
  <si>
    <t>99 9 00 20450</t>
  </si>
  <si>
    <t>99 9 00 20450</t>
  </si>
  <si>
    <t>Расходы, связанные с организацией библиотечного обслуживания населения, комплектованием и обеспечением сохранности библиотечных фондов библиотек поселений</t>
  </si>
  <si>
    <t>99 9 00 80040</t>
  </si>
  <si>
    <t xml:space="preserve">Расходы, связанные с подготовкой населения и организаций к действиям в чрезвычайной ситуации в мирное время </t>
  </si>
  <si>
    <t>99 9 00 20440</t>
  </si>
  <si>
    <t>99 9 00 71020</t>
  </si>
  <si>
    <t>99 9 00 20350</t>
  </si>
  <si>
    <t>99 9 00 20360</t>
  </si>
  <si>
    <t>Расходы, связанные с мероприятиями по благоустройству городских поселений</t>
  </si>
  <si>
    <t>99 9 00 20370</t>
  </si>
  <si>
    <t>99 9 00 20390</t>
  </si>
  <si>
    <t>99 9 00 20020</t>
  </si>
  <si>
    <t>99 9 00 20460</t>
  </si>
  <si>
    <t xml:space="preserve">Расходы, связанные с мероприятиями  в области коммунального хозяйства   </t>
  </si>
  <si>
    <t>Расходы, связанные с мероприятиями в области уличного  освещения</t>
  </si>
  <si>
    <t>99 9 00 00590</t>
  </si>
  <si>
    <t xml:space="preserve">Расходы на выплаты по оплате труда работников государственных органов по аппарату представительных органов </t>
  </si>
  <si>
    <t>71 1 00 00110</t>
  </si>
  <si>
    <t>01 0 00 00000</t>
  </si>
  <si>
    <t>ИТОГО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</si>
  <si>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</si>
  <si>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</si>
  <si>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</si>
  <si>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Расходы на выплаты персоналу казенных учреждений</t>
  </si>
  <si>
    <t>Расходы на выплаты персоналу государственных(муниципальных) органов</t>
  </si>
  <si>
    <t>Субсидии бюджетному учреждению</t>
  </si>
  <si>
    <t>12</t>
  </si>
  <si>
    <t>Другие вопросы в области национальной экономики</t>
  </si>
  <si>
    <t>Расходы, связанные с мероприятиями по землеустройству и землепользованию</t>
  </si>
  <si>
    <t>99 9 00 20330</t>
  </si>
  <si>
    <t xml:space="preserve">Расходы на обеспечение деятельности администрации мо Киреевский район </t>
  </si>
  <si>
    <t>04 0 00 00000</t>
  </si>
  <si>
    <t>11</t>
  </si>
  <si>
    <t>Расходы, связанные с ремонтом, содержанием дорог и организацией дорожного движения, осуществляемые за счет средств дорожного фонда района</t>
  </si>
  <si>
    <t>07</t>
  </si>
  <si>
    <t>99 9 00 20470</t>
  </si>
  <si>
    <t>Проведение выборов и референдумов</t>
  </si>
  <si>
    <t>Специальные расходы</t>
  </si>
  <si>
    <t>Обеспечение проведения выборов и референдумов</t>
  </si>
  <si>
    <t xml:space="preserve">Иные непрограммные мероприятия </t>
  </si>
  <si>
    <t xml:space="preserve">Культура, кинематография </t>
  </si>
  <si>
    <t>09 0 00 00000</t>
  </si>
  <si>
    <t>Расходы,  связанные с капитальным, текущим ремонтом и содержанием   муниципального жилищного фонда</t>
  </si>
  <si>
    <t>Расходы на обеспечение деятельности  финансового управления администрации мо Киреевский район</t>
  </si>
  <si>
    <t>Расходы, связанные с подготовкой населения и организаций к действиям в чрезвычайной ситуации в мирное время</t>
  </si>
  <si>
    <t>12 0 00 00000</t>
  </si>
  <si>
    <t>Расходы на обеспечение деятельности (оказание услуг) государственных (муниципальных) организаций (МБУК"Киреевский ГДК")</t>
  </si>
  <si>
    <t>Расходы на обеспечение деятельности (оказание услуг) государственных (муниципальных) организаций (МБУК"Киреевский ГПКО")</t>
  </si>
  <si>
    <t>Расходы на обеспечение деятельности (оказание услуг) государственных (муниципальных) организаций (МБУ"Киреевский ФОК")</t>
  </si>
  <si>
    <t>Расходы на обеспечение деятельности(оказания услуг) государственных (муниципальных)организаций (МКУ "Городское хозяйство")</t>
  </si>
  <si>
    <t>10</t>
  </si>
  <si>
    <t>Защита населения и территории от чрезвычайных ситуаций природного и техногенного характера,  пожарная безопасность</t>
  </si>
  <si>
    <t>2023г.</t>
  </si>
  <si>
    <t>Заместитель главы администрации - начальник финансового управления администрации муниципального образования Киреевский район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</si>
  <si>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</si>
  <si>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Иные выплаты населению</t>
  </si>
  <si>
    <t>Публичные нормативные социальные выплаты гражданам</t>
  </si>
  <si>
    <t>(рублей)</t>
  </si>
  <si>
    <t>2024г.</t>
  </si>
  <si>
    <t xml:space="preserve">Иные непрограммные мероприятия в рамках непрограммных расходов </t>
  </si>
  <si>
    <t>Регистрация муниципального имущества и проведение кадастровых работ</t>
  </si>
  <si>
    <t>12 4 00 00000</t>
  </si>
  <si>
    <t xml:space="preserve">Комплексы процессных мероприятий </t>
  </si>
  <si>
    <t>Комплекс процессных мероприятий  "Поддержание в готовности к использованию по предназначению источников наружного пожарного водоснабжения (ремонт, замена, установка вышедших из строя пожарных гидрантов)"</t>
  </si>
  <si>
    <t>Комплекс процессных мероприятий "Организация мероприятий по проведению противопожарной пропаганды с населением путем раздачи памяток по противопожарной тематике"</t>
  </si>
  <si>
    <t>12 4 01 00000</t>
  </si>
  <si>
    <t>12 4 01 20440</t>
  </si>
  <si>
    <t>12 4 02 00000</t>
  </si>
  <si>
    <t>12 4 02 20440</t>
  </si>
  <si>
    <t>12 4 03 0000</t>
  </si>
  <si>
    <t>12 4 03 20440</t>
  </si>
  <si>
    <t>Комплекс процессных мероприятий "Устройство защитной минерализованной полосы (опашка) на территории муниципального образования город Киреевск Киреевского района"</t>
  </si>
  <si>
    <t>04 4 00 00000</t>
  </si>
  <si>
    <t>04 4 01 00000</t>
  </si>
  <si>
    <t>04 4 01 20091</t>
  </si>
  <si>
    <t>Комплексы процессных мероприятий</t>
  </si>
  <si>
    <t>Комплексы процессных мероприятий "Безопасность дорожного движения"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</si>
  <si>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</si>
  <si>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Комплекс процессных мероприятий "Содержание автомобильных дорог общего пользования местного значения на территории м.о.г.Киреевск Киреевского района на 2017-2026годы"</t>
  </si>
  <si>
    <t>09 4 00 00000</t>
  </si>
  <si>
    <t>09 4 02 00000</t>
  </si>
  <si>
    <t>09 4 02 20090</t>
  </si>
  <si>
    <t xml:space="preserve">Расходы связанные с доплатой к пенсии муниципальных служащих </t>
  </si>
  <si>
    <t>01 4 00 00000</t>
  </si>
  <si>
    <t>01 4 01 00000</t>
  </si>
  <si>
    <t>Комплекс процессных мероприятий "Сохранение и развитие традиционной народной культуры, промыслов и ремесел"</t>
  </si>
  <si>
    <t>01 4 01 00590</t>
  </si>
  <si>
    <t>01 4 01 80890</t>
  </si>
  <si>
    <t>На частичную компенсацию дополнительных расходов на повышение оплаты труда работников муниципальных учреждений культуры (для МБУК "Кир. ГДК")</t>
  </si>
  <si>
    <t>01 4 02 00000</t>
  </si>
  <si>
    <t>01 4 02 00590</t>
  </si>
  <si>
    <t>Комплекс процессных мероприятий " Развитие парка культуры и отдыха г.Киреевска"</t>
  </si>
  <si>
    <t>01 4 02 80890</t>
  </si>
  <si>
    <t>На частичную компенсацию дополнительных расходов на повышение оплаты труда работников муниципальных учреждений культуры(для МБУК "Кир. ГПКО")</t>
  </si>
  <si>
    <t>01 4 03 00000</t>
  </si>
  <si>
    <t>01 4 03 00590</t>
  </si>
  <si>
    <t>01 4 03 20110</t>
  </si>
  <si>
    <t>Комплекс процессных мероприятий "Развитие физической культуры и спорта м.о.г. Киреевск"</t>
  </si>
  <si>
    <t>Расходы, связанные с мероприятиями по развитию спорта м.о.г. Киреевск</t>
  </si>
  <si>
    <t>Приложение 4</t>
  </si>
  <si>
    <t>99 9 00 S1260</t>
  </si>
  <si>
    <t>11 0 00 00000</t>
  </si>
  <si>
    <t>11 4 00 00000</t>
  </si>
  <si>
    <t>11 4 01 00000</t>
  </si>
  <si>
    <t>Комплекс процессных мероприятий " Поэтапная реконструкция сетей коммунальной инфраструктуры, имеющих большой процент износа"</t>
  </si>
  <si>
    <t>Муниципальная программа "Комплексное развитие систем коммунальной инфраструктуры муниципального образования город Киреевск Киреевского района"</t>
  </si>
  <si>
    <t>Муниципальная программа "Обеспечение первичных мер пожарной безопасности на территории муниципального образования город Киреевск Киреевского района"</t>
  </si>
  <si>
    <t>Муниципальная программа "Развитие культуры и спорта муниципального образования город Киреевск Киреевского района"</t>
  </si>
  <si>
    <t xml:space="preserve">Муниципальные проекты, обеспечивающие достижение результатов федеральных проектов, входящих в состав национальных проектов
</t>
  </si>
  <si>
    <t>Муниципальный проект "Культурная среда"</t>
  </si>
  <si>
    <t>01 1 00 00000</t>
  </si>
  <si>
    <t>01 1 A1 00000</t>
  </si>
  <si>
    <t xml:space="preserve"> к решению Собрания депутатов муниципального образования город Киреевск Киреевского района                           №       от </t>
  </si>
  <si>
    <t>Ведомственная структура расходов бюджета муниципального образования город Киреевск Киреевского района на 2023 год и на плановый период 2024 и 2025 годов</t>
  </si>
  <si>
    <t>2025г.</t>
  </si>
  <si>
    <t>11 4 01 80400</t>
  </si>
  <si>
    <t>Реализация мероприятий "Чистая вода" - разработка проектно-сметной документации на строительство и реконструкцию объектов водоснабжения и водоотведения в подпрограмме "Развитие и модернизация инженерной инфраструктуре в коммунальном хозяйстве Тул.обл."</t>
  </si>
  <si>
    <t>01 1 A1 55130</t>
  </si>
  <si>
    <t>Развитие сети учреждений культурно-досугового типа</t>
  </si>
  <si>
    <t>Муниципальная программа "Повышение безопасности дорожного движения в муниципальном образовании город Киреевск Киреевского района на 2022-2027 годы"</t>
  </si>
  <si>
    <t>Муниципальная программа «Модернизация и развитие автомобильных дорог и дорожного хозяйства муниципального образования город Киреевск Киреевкого района на 2022-2027 годы"</t>
  </si>
</sst>
</file>

<file path=xl/styles.xml><?xml version="1.0" encoding="utf-8"?>
<styleSheet xmlns="http://schemas.openxmlformats.org/spreadsheetml/2006/main">
  <numFmts count="1">
    <numFmt numFmtId="164" formatCode="0.0000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0"/>
      <color rgb="FF00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0" fillId="0" borderId="0" xfId="0" applyAlignment="1"/>
    <xf numFmtId="164" fontId="0" fillId="0" borderId="0" xfId="0" applyNumberFormat="1" applyAlignment="1"/>
    <xf numFmtId="2" fontId="0" fillId="0" borderId="0" xfId="0" applyNumberFormat="1" applyAlignment="1"/>
    <xf numFmtId="0" fontId="1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164" fontId="1" fillId="0" borderId="0" xfId="0" applyNumberFormat="1" applyFont="1" applyAlignment="1"/>
    <xf numFmtId="0" fontId="0" fillId="0" borderId="0" xfId="0" applyBorder="1" applyAlignment="1"/>
    <xf numFmtId="0" fontId="6" fillId="0" borderId="0" xfId="0" applyFont="1" applyAlignment="1"/>
    <xf numFmtId="164" fontId="6" fillId="0" borderId="0" xfId="0" applyNumberFormat="1" applyFont="1" applyAlignment="1"/>
    <xf numFmtId="2" fontId="6" fillId="0" borderId="0" xfId="0" applyNumberFormat="1" applyFont="1" applyAlignment="1"/>
    <xf numFmtId="0" fontId="7" fillId="0" borderId="0" xfId="0" applyFont="1" applyAlignment="1"/>
    <xf numFmtId="0" fontId="9" fillId="0" borderId="7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 textRotation="90" wrapText="1"/>
    </xf>
    <xf numFmtId="0" fontId="10" fillId="0" borderId="2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10" fillId="0" borderId="2" xfId="1" applyNumberFormat="1" applyFont="1" applyFill="1" applyBorder="1" applyAlignment="1">
      <alignment horizontal="left" wrapText="1"/>
    </xf>
    <xf numFmtId="0" fontId="11" fillId="0" borderId="2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wrapText="1"/>
    </xf>
    <xf numFmtId="49" fontId="7" fillId="0" borderId="10" xfId="0" applyNumberFormat="1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49" fontId="10" fillId="0" borderId="12" xfId="1" applyNumberFormat="1" applyFont="1" applyFill="1" applyBorder="1" applyAlignment="1"/>
    <xf numFmtId="49" fontId="10" fillId="0" borderId="0" xfId="1" applyNumberFormat="1" applyFont="1" applyFill="1" applyBorder="1" applyAlignment="1">
      <alignment wrapText="1"/>
    </xf>
    <xf numFmtId="49" fontId="10" fillId="0" borderId="0" xfId="1" applyNumberFormat="1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center" wrapText="1"/>
    </xf>
    <xf numFmtId="4" fontId="9" fillId="0" borderId="4" xfId="0" applyNumberFormat="1" applyFont="1" applyBorder="1" applyAlignment="1">
      <alignment horizontal="center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>
      <alignment vertical="top" wrapText="1"/>
    </xf>
    <xf numFmtId="164" fontId="9" fillId="0" borderId="5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2" fontId="9" fillId="0" borderId="8" xfId="0" applyNumberFormat="1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 wrapText="1"/>
    </xf>
    <xf numFmtId="4" fontId="10" fillId="0" borderId="3" xfId="0" applyNumberFormat="1" applyFont="1" applyBorder="1" applyAlignment="1">
      <alignment horizontal="center" wrapText="1"/>
    </xf>
    <xf numFmtId="4" fontId="7" fillId="0" borderId="10" xfId="0" applyNumberFormat="1" applyFont="1" applyBorder="1" applyAlignment="1">
      <alignment horizontal="center" wrapText="1"/>
    </xf>
    <xf numFmtId="4" fontId="7" fillId="0" borderId="11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10" fillId="2" borderId="14" xfId="0" applyFont="1" applyFill="1" applyBorder="1" applyAlignment="1" applyProtection="1">
      <alignment horizontal="center"/>
      <protection locked="0"/>
    </xf>
    <xf numFmtId="49" fontId="7" fillId="0" borderId="15" xfId="0" applyNumberFormat="1" applyFont="1" applyBorder="1" applyAlignment="1">
      <alignment horizontal="center" wrapText="1"/>
    </xf>
    <xf numFmtId="0" fontId="10" fillId="2" borderId="1" xfId="0" applyFont="1" applyFill="1" applyBorder="1" applyAlignment="1" applyProtection="1">
      <alignment horizontal="center"/>
      <protection locked="0"/>
    </xf>
    <xf numFmtId="0" fontId="11" fillId="0" borderId="16" xfId="0" applyFont="1" applyBorder="1" applyAlignment="1">
      <alignment horizontal="left" wrapText="1"/>
    </xf>
    <xf numFmtId="0" fontId="1" fillId="0" borderId="0" xfId="0" applyFont="1" applyBorder="1" applyAlignment="1"/>
    <xf numFmtId="0" fontId="7" fillId="0" borderId="2" xfId="0" applyFont="1" applyBorder="1" applyAlignment="1">
      <alignment horizontal="left" vertical="top" wrapText="1"/>
    </xf>
    <xf numFmtId="4" fontId="7" fillId="0" borderId="3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4" fontId="9" fillId="0" borderId="17" xfId="0" applyNumberFormat="1" applyFont="1" applyBorder="1" applyAlignment="1">
      <alignment horizontal="center"/>
    </xf>
    <xf numFmtId="49" fontId="10" fillId="0" borderId="0" xfId="1" applyNumberFormat="1" applyFont="1" applyFill="1" applyBorder="1" applyAlignment="1">
      <alignment wrapText="1"/>
    </xf>
    <xf numFmtId="49" fontId="10" fillId="0" borderId="0" xfId="1" applyNumberFormat="1" applyFont="1" applyFill="1" applyBorder="1" applyAlignment="1">
      <alignment horizontal="right" wrapText="1"/>
    </xf>
    <xf numFmtId="4" fontId="7" fillId="0" borderId="3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49" fontId="10" fillId="0" borderId="12" xfId="1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2" fontId="6" fillId="0" borderId="13" xfId="0" applyNumberFormat="1" applyFont="1" applyBorder="1" applyAlignment="1">
      <alignment horizontal="right" wrapText="1"/>
    </xf>
    <xf numFmtId="2" fontId="7" fillId="0" borderId="0" xfId="0" applyNumberFormat="1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5"/>
  <sheetViews>
    <sheetView tabSelected="1" topLeftCell="A3" workbookViewId="0">
      <selection activeCell="C134" sqref="C134"/>
    </sheetView>
  </sheetViews>
  <sheetFormatPr defaultColWidth="9.109375" defaultRowHeight="14.4"/>
  <cols>
    <col min="1" max="1" width="2.109375" style="1" customWidth="1"/>
    <col min="2" max="2" width="26.6640625" style="1" customWidth="1"/>
    <col min="3" max="3" width="3.88671875" style="1" customWidth="1"/>
    <col min="4" max="4" width="4" style="1" customWidth="1"/>
    <col min="5" max="5" width="3" style="1" customWidth="1"/>
    <col min="6" max="6" width="12.6640625" style="1" customWidth="1"/>
    <col min="7" max="7" width="4" style="1" customWidth="1"/>
    <col min="8" max="8" width="13.6640625" style="2" customWidth="1"/>
    <col min="9" max="9" width="13.109375" style="3" customWidth="1"/>
    <col min="10" max="10" width="12.6640625" style="3" customWidth="1"/>
    <col min="11" max="11" width="9.109375" style="1"/>
    <col min="12" max="12" width="10.5546875" style="1" bestFit="1" customWidth="1"/>
    <col min="13" max="16384" width="9.109375" style="1"/>
  </cols>
  <sheetData>
    <row r="1" spans="2:10" hidden="1">
      <c r="B1" s="10"/>
      <c r="C1" s="10"/>
      <c r="D1" s="10"/>
      <c r="E1" s="10"/>
      <c r="F1" s="10"/>
      <c r="G1" s="10"/>
      <c r="H1" s="11"/>
      <c r="I1" s="12"/>
      <c r="J1" s="12"/>
    </row>
    <row r="2" spans="2:10" hidden="1">
      <c r="B2" s="10"/>
      <c r="C2" s="10"/>
      <c r="D2" s="10"/>
      <c r="E2" s="10"/>
      <c r="F2" s="10"/>
      <c r="G2" s="10"/>
      <c r="H2" s="11"/>
      <c r="I2" s="12"/>
      <c r="J2" s="12"/>
    </row>
    <row r="3" spans="2:10" ht="29.25" customHeight="1">
      <c r="B3" s="10"/>
      <c r="C3" s="10"/>
      <c r="D3" s="10"/>
      <c r="E3" s="10"/>
      <c r="F3" s="10"/>
      <c r="G3" s="10"/>
      <c r="H3" s="11"/>
      <c r="I3" s="68" t="s">
        <v>150</v>
      </c>
      <c r="J3" s="68"/>
    </row>
    <row r="4" spans="2:10" ht="51.75" customHeight="1">
      <c r="B4" s="10"/>
      <c r="C4" s="10"/>
      <c r="D4" s="10"/>
      <c r="E4" s="10"/>
      <c r="F4" s="10"/>
      <c r="G4" s="10"/>
      <c r="H4" s="64" t="s">
        <v>163</v>
      </c>
      <c r="I4" s="64"/>
      <c r="J4" s="64"/>
    </row>
    <row r="5" spans="2:10" ht="15" hidden="1" customHeight="1">
      <c r="B5" s="10"/>
      <c r="C5" s="10"/>
      <c r="D5" s="10"/>
      <c r="E5" s="10"/>
      <c r="F5" s="10"/>
      <c r="G5" s="10"/>
      <c r="H5" s="64"/>
      <c r="I5" s="64"/>
      <c r="J5" s="64"/>
    </row>
    <row r="6" spans="2:10" ht="35.25" hidden="1" customHeight="1">
      <c r="B6" s="10"/>
      <c r="C6" s="10"/>
      <c r="D6" s="10"/>
      <c r="E6" s="10"/>
      <c r="F6" s="10"/>
      <c r="G6" s="10"/>
      <c r="H6" s="64"/>
      <c r="I6" s="64"/>
      <c r="J6" s="64"/>
    </row>
    <row r="7" spans="2:10" ht="4.5" customHeight="1">
      <c r="B7" s="10"/>
      <c r="C7" s="10"/>
      <c r="D7" s="10"/>
      <c r="E7" s="10"/>
      <c r="F7" s="10"/>
      <c r="G7" s="10"/>
      <c r="H7" s="64"/>
      <c r="I7" s="64"/>
      <c r="J7" s="64"/>
    </row>
    <row r="8" spans="2:10" ht="2.25" customHeight="1">
      <c r="B8" s="10"/>
      <c r="C8" s="10"/>
      <c r="D8" s="10"/>
      <c r="E8" s="13"/>
      <c r="F8" s="13"/>
      <c r="G8" s="13"/>
      <c r="H8" s="65"/>
      <c r="I8" s="65"/>
      <c r="J8" s="65"/>
    </row>
    <row r="9" spans="2:10" ht="36" customHeight="1">
      <c r="B9" s="66" t="s">
        <v>164</v>
      </c>
      <c r="C9" s="66"/>
      <c r="D9" s="66"/>
      <c r="E9" s="66"/>
      <c r="F9" s="66"/>
      <c r="G9" s="66"/>
      <c r="H9" s="66"/>
      <c r="I9" s="66"/>
      <c r="J9" s="66"/>
    </row>
    <row r="10" spans="2:10" ht="31.5" customHeight="1" thickBot="1">
      <c r="B10" s="10"/>
      <c r="C10" s="10"/>
      <c r="D10" s="10"/>
      <c r="E10" s="10"/>
      <c r="F10" s="10"/>
      <c r="G10" s="10"/>
      <c r="H10" s="11"/>
      <c r="I10" s="67" t="s">
        <v>108</v>
      </c>
      <c r="J10" s="67"/>
    </row>
    <row r="11" spans="2:10" ht="66" customHeight="1">
      <c r="B11" s="14" t="s">
        <v>0</v>
      </c>
      <c r="C11" s="15" t="s">
        <v>1</v>
      </c>
      <c r="D11" s="16" t="s">
        <v>2</v>
      </c>
      <c r="E11" s="16" t="s">
        <v>3</v>
      </c>
      <c r="F11" s="16" t="s">
        <v>4</v>
      </c>
      <c r="G11" s="15" t="s">
        <v>5</v>
      </c>
      <c r="H11" s="35" t="s">
        <v>103</v>
      </c>
      <c r="I11" s="36" t="s">
        <v>109</v>
      </c>
      <c r="J11" s="37" t="s">
        <v>165</v>
      </c>
    </row>
    <row r="12" spans="2:10" s="4" customFormat="1" ht="66.599999999999994">
      <c r="B12" s="42" t="s">
        <v>6</v>
      </c>
      <c r="C12" s="51">
        <v>850</v>
      </c>
      <c r="D12" s="51"/>
      <c r="E12" s="51"/>
      <c r="F12" s="51"/>
      <c r="G12" s="53"/>
      <c r="H12" s="52">
        <f>H13+H30</f>
        <v>5095000</v>
      </c>
      <c r="I12" s="52">
        <f t="shared" ref="I12:J12" si="0">I13+I30</f>
        <v>2522000</v>
      </c>
      <c r="J12" s="49">
        <f t="shared" si="0"/>
        <v>2522000</v>
      </c>
    </row>
    <row r="13" spans="2:10" ht="19.5" customHeight="1">
      <c r="B13" s="59" t="s">
        <v>7</v>
      </c>
      <c r="C13" s="60">
        <v>850</v>
      </c>
      <c r="D13" s="60" t="s">
        <v>8</v>
      </c>
      <c r="E13" s="60"/>
      <c r="F13" s="60"/>
      <c r="G13" s="63"/>
      <c r="H13" s="61">
        <f>H20+H25+H15</f>
        <v>3165000</v>
      </c>
      <c r="I13" s="61">
        <f t="shared" ref="I13:J13" si="1">I20+I25+I15</f>
        <v>592000</v>
      </c>
      <c r="J13" s="58">
        <f t="shared" si="1"/>
        <v>592000</v>
      </c>
    </row>
    <row r="14" spans="2:10" ht="6" customHeight="1">
      <c r="B14" s="59"/>
      <c r="C14" s="60"/>
      <c r="D14" s="60"/>
      <c r="E14" s="60"/>
      <c r="F14" s="60"/>
      <c r="G14" s="63"/>
      <c r="H14" s="61"/>
      <c r="I14" s="61"/>
      <c r="J14" s="58"/>
    </row>
    <row r="15" spans="2:10" ht="27">
      <c r="B15" s="50" t="s">
        <v>89</v>
      </c>
      <c r="C15" s="51" t="s">
        <v>12</v>
      </c>
      <c r="D15" s="51" t="s">
        <v>8</v>
      </c>
      <c r="E15" s="51" t="s">
        <v>85</v>
      </c>
      <c r="F15" s="51"/>
      <c r="G15" s="53"/>
      <c r="H15" s="52">
        <f>H16</f>
        <v>2500000</v>
      </c>
      <c r="I15" s="52">
        <f t="shared" ref="I15:J15" si="2">I16</f>
        <v>0</v>
      </c>
      <c r="J15" s="49">
        <f t="shared" si="2"/>
        <v>0</v>
      </c>
    </row>
    <row r="16" spans="2:10" ht="27">
      <c r="B16" s="50" t="s">
        <v>15</v>
      </c>
      <c r="C16" s="51" t="s">
        <v>12</v>
      </c>
      <c r="D16" s="51" t="s">
        <v>8</v>
      </c>
      <c r="E16" s="51" t="s">
        <v>85</v>
      </c>
      <c r="F16" s="51" t="s">
        <v>46</v>
      </c>
      <c r="G16" s="53"/>
      <c r="H16" s="52">
        <f>H17</f>
        <v>2500000</v>
      </c>
      <c r="I16" s="52">
        <f t="shared" ref="I16:J16" si="3">I17</f>
        <v>0</v>
      </c>
      <c r="J16" s="49">
        <f t="shared" si="3"/>
        <v>0</v>
      </c>
    </row>
    <row r="17" spans="2:10" ht="39.75" customHeight="1">
      <c r="B17" s="50" t="s">
        <v>110</v>
      </c>
      <c r="C17" s="51" t="s">
        <v>12</v>
      </c>
      <c r="D17" s="51" t="s">
        <v>8</v>
      </c>
      <c r="E17" s="51" t="s">
        <v>85</v>
      </c>
      <c r="F17" s="51" t="s">
        <v>47</v>
      </c>
      <c r="G17" s="53"/>
      <c r="H17" s="52">
        <f>H18</f>
        <v>2500000</v>
      </c>
      <c r="I17" s="52">
        <f t="shared" ref="I17:J17" si="4">I18</f>
        <v>0</v>
      </c>
      <c r="J17" s="49">
        <f t="shared" si="4"/>
        <v>0</v>
      </c>
    </row>
    <row r="18" spans="2:10" ht="27">
      <c r="B18" s="50" t="s">
        <v>87</v>
      </c>
      <c r="C18" s="51" t="s">
        <v>12</v>
      </c>
      <c r="D18" s="51" t="s">
        <v>8</v>
      </c>
      <c r="E18" s="51" t="s">
        <v>85</v>
      </c>
      <c r="F18" s="51" t="s">
        <v>86</v>
      </c>
      <c r="G18" s="53"/>
      <c r="H18" s="52">
        <f>H19</f>
        <v>2500000</v>
      </c>
      <c r="I18" s="52">
        <f t="shared" ref="I18:J18" si="5">I19</f>
        <v>0</v>
      </c>
      <c r="J18" s="49">
        <f t="shared" si="5"/>
        <v>0</v>
      </c>
    </row>
    <row r="19" spans="2:10" ht="22.5" customHeight="1">
      <c r="B19" s="50" t="s">
        <v>88</v>
      </c>
      <c r="C19" s="51" t="s">
        <v>12</v>
      </c>
      <c r="D19" s="51" t="s">
        <v>8</v>
      </c>
      <c r="E19" s="51" t="s">
        <v>85</v>
      </c>
      <c r="F19" s="51" t="s">
        <v>86</v>
      </c>
      <c r="G19" s="53">
        <v>880</v>
      </c>
      <c r="H19" s="52">
        <v>2500000</v>
      </c>
      <c r="I19" s="52">
        <v>0</v>
      </c>
      <c r="J19" s="49">
        <v>0</v>
      </c>
    </row>
    <row r="20" spans="2:10">
      <c r="B20" s="50" t="s">
        <v>14</v>
      </c>
      <c r="C20" s="51">
        <v>850</v>
      </c>
      <c r="D20" s="51" t="s">
        <v>8</v>
      </c>
      <c r="E20" s="51">
        <v>11</v>
      </c>
      <c r="F20" s="51"/>
      <c r="G20" s="53"/>
      <c r="H20" s="52">
        <f>SUM(H21)</f>
        <v>500000</v>
      </c>
      <c r="I20" s="52">
        <f t="shared" ref="I20:J20" si="6">SUM(I21)</f>
        <v>500000</v>
      </c>
      <c r="J20" s="49">
        <f t="shared" si="6"/>
        <v>500000</v>
      </c>
    </row>
    <row r="21" spans="2:10">
      <c r="B21" s="50" t="s">
        <v>15</v>
      </c>
      <c r="C21" s="51">
        <v>850</v>
      </c>
      <c r="D21" s="51" t="s">
        <v>8</v>
      </c>
      <c r="E21" s="51">
        <v>11</v>
      </c>
      <c r="F21" s="51" t="s">
        <v>46</v>
      </c>
      <c r="G21" s="53"/>
      <c r="H21" s="52">
        <f t="shared" ref="H21:J23" si="7">SUM(H22)</f>
        <v>500000</v>
      </c>
      <c r="I21" s="52">
        <f t="shared" si="7"/>
        <v>500000</v>
      </c>
      <c r="J21" s="49">
        <f t="shared" si="7"/>
        <v>500000</v>
      </c>
    </row>
    <row r="22" spans="2:10" ht="40.5" customHeight="1">
      <c r="B22" s="50" t="s">
        <v>110</v>
      </c>
      <c r="C22" s="51">
        <v>850</v>
      </c>
      <c r="D22" s="51" t="s">
        <v>8</v>
      </c>
      <c r="E22" s="51">
        <v>11</v>
      </c>
      <c r="F22" s="51" t="s">
        <v>47</v>
      </c>
      <c r="G22" s="53"/>
      <c r="H22" s="52">
        <f t="shared" si="7"/>
        <v>500000</v>
      </c>
      <c r="I22" s="52">
        <f t="shared" si="7"/>
        <v>500000</v>
      </c>
      <c r="J22" s="49">
        <f t="shared" si="7"/>
        <v>500000</v>
      </c>
    </row>
    <row r="23" spans="2:10" ht="27">
      <c r="B23" s="50" t="s">
        <v>48</v>
      </c>
      <c r="C23" s="51">
        <v>850</v>
      </c>
      <c r="D23" s="51" t="s">
        <v>8</v>
      </c>
      <c r="E23" s="51">
        <v>11</v>
      </c>
      <c r="F23" s="51" t="s">
        <v>49</v>
      </c>
      <c r="G23" s="53"/>
      <c r="H23" s="52">
        <f t="shared" si="7"/>
        <v>500000</v>
      </c>
      <c r="I23" s="52">
        <f t="shared" si="7"/>
        <v>500000</v>
      </c>
      <c r="J23" s="49">
        <f t="shared" si="7"/>
        <v>500000</v>
      </c>
    </row>
    <row r="24" spans="2:10">
      <c r="B24" s="50" t="s">
        <v>73</v>
      </c>
      <c r="C24" s="51">
        <v>850</v>
      </c>
      <c r="D24" s="51" t="s">
        <v>8</v>
      </c>
      <c r="E24" s="51">
        <v>11</v>
      </c>
      <c r="F24" s="51" t="s">
        <v>49</v>
      </c>
      <c r="G24" s="53">
        <v>870</v>
      </c>
      <c r="H24" s="52">
        <v>500000</v>
      </c>
      <c r="I24" s="52">
        <v>500000</v>
      </c>
      <c r="J24" s="49">
        <v>500000</v>
      </c>
    </row>
    <row r="25" spans="2:10" ht="27">
      <c r="B25" s="50" t="s">
        <v>16</v>
      </c>
      <c r="C25" s="51">
        <v>850</v>
      </c>
      <c r="D25" s="51" t="s">
        <v>8</v>
      </c>
      <c r="E25" s="51">
        <v>13</v>
      </c>
      <c r="F25" s="51"/>
      <c r="G25" s="53"/>
      <c r="H25" s="52">
        <f>SUM(H26)</f>
        <v>165000</v>
      </c>
      <c r="I25" s="52">
        <f t="shared" ref="I25:J25" si="8">SUM(I26)</f>
        <v>92000</v>
      </c>
      <c r="J25" s="49">
        <f t="shared" si="8"/>
        <v>92000</v>
      </c>
    </row>
    <row r="26" spans="2:10">
      <c r="B26" s="50" t="s">
        <v>15</v>
      </c>
      <c r="C26" s="51">
        <v>850</v>
      </c>
      <c r="D26" s="51" t="s">
        <v>8</v>
      </c>
      <c r="E26" s="51">
        <v>13</v>
      </c>
      <c r="F26" s="51" t="s">
        <v>46</v>
      </c>
      <c r="G26" s="53"/>
      <c r="H26" s="52">
        <f t="shared" ref="H26:J26" si="9">SUM(H27)</f>
        <v>165000</v>
      </c>
      <c r="I26" s="52">
        <f t="shared" si="9"/>
        <v>92000</v>
      </c>
      <c r="J26" s="49">
        <f t="shared" si="9"/>
        <v>92000</v>
      </c>
    </row>
    <row r="27" spans="2:10" ht="30.75" customHeight="1">
      <c r="B27" s="50" t="s">
        <v>90</v>
      </c>
      <c r="C27" s="51">
        <v>850</v>
      </c>
      <c r="D27" s="51" t="s">
        <v>8</v>
      </c>
      <c r="E27" s="51">
        <v>13</v>
      </c>
      <c r="F27" s="51" t="s">
        <v>47</v>
      </c>
      <c r="G27" s="53"/>
      <c r="H27" s="52">
        <f>H28</f>
        <v>165000</v>
      </c>
      <c r="I27" s="52">
        <f t="shared" ref="I27:J27" si="10">I28</f>
        <v>92000</v>
      </c>
      <c r="J27" s="49">
        <f t="shared" si="10"/>
        <v>92000</v>
      </c>
    </row>
    <row r="28" spans="2:10" ht="50.25" customHeight="1">
      <c r="B28" s="50" t="s">
        <v>94</v>
      </c>
      <c r="C28" s="51">
        <v>850</v>
      </c>
      <c r="D28" s="51" t="s">
        <v>8</v>
      </c>
      <c r="E28" s="51">
        <v>13</v>
      </c>
      <c r="F28" s="51" t="s">
        <v>50</v>
      </c>
      <c r="G28" s="53"/>
      <c r="H28" s="52">
        <f>H29</f>
        <v>165000</v>
      </c>
      <c r="I28" s="52">
        <f>I29</f>
        <v>92000</v>
      </c>
      <c r="J28" s="49">
        <f>J29</f>
        <v>92000</v>
      </c>
    </row>
    <row r="29" spans="2:10" ht="52.5" customHeight="1">
      <c r="B29" s="50" t="s">
        <v>71</v>
      </c>
      <c r="C29" s="51">
        <v>850</v>
      </c>
      <c r="D29" s="51" t="s">
        <v>8</v>
      </c>
      <c r="E29" s="51">
        <v>13</v>
      </c>
      <c r="F29" s="51" t="s">
        <v>51</v>
      </c>
      <c r="G29" s="53">
        <v>240</v>
      </c>
      <c r="H29" s="52">
        <v>165000</v>
      </c>
      <c r="I29" s="52">
        <v>92000</v>
      </c>
      <c r="J29" s="49">
        <v>92000</v>
      </c>
    </row>
    <row r="30" spans="2:10">
      <c r="B30" s="50" t="s">
        <v>91</v>
      </c>
      <c r="C30" s="51">
        <v>850</v>
      </c>
      <c r="D30" s="51" t="s">
        <v>17</v>
      </c>
      <c r="E30" s="51"/>
      <c r="F30" s="51"/>
      <c r="G30" s="53"/>
      <c r="H30" s="52">
        <f t="shared" ref="H30:J31" si="11">H31</f>
        <v>1930000</v>
      </c>
      <c r="I30" s="52">
        <f t="shared" si="11"/>
        <v>1930000</v>
      </c>
      <c r="J30" s="49">
        <f t="shared" si="11"/>
        <v>1930000</v>
      </c>
    </row>
    <row r="31" spans="2:10" ht="20.25" customHeight="1">
      <c r="B31" s="50" t="s">
        <v>36</v>
      </c>
      <c r="C31" s="51" t="s">
        <v>12</v>
      </c>
      <c r="D31" s="51" t="s">
        <v>17</v>
      </c>
      <c r="E31" s="51" t="s">
        <v>8</v>
      </c>
      <c r="F31" s="51"/>
      <c r="G31" s="53"/>
      <c r="H31" s="52">
        <f t="shared" si="11"/>
        <v>1930000</v>
      </c>
      <c r="I31" s="52">
        <f t="shared" si="11"/>
        <v>1930000</v>
      </c>
      <c r="J31" s="49">
        <f t="shared" si="11"/>
        <v>1930000</v>
      </c>
    </row>
    <row r="32" spans="2:10">
      <c r="B32" s="50" t="s">
        <v>18</v>
      </c>
      <c r="C32" s="51">
        <v>850</v>
      </c>
      <c r="D32" s="51" t="s">
        <v>17</v>
      </c>
      <c r="E32" s="51" t="s">
        <v>8</v>
      </c>
      <c r="F32" s="51" t="s">
        <v>46</v>
      </c>
      <c r="G32" s="53"/>
      <c r="H32" s="52">
        <f t="shared" ref="H32:J33" si="12">SUM(H33)</f>
        <v>1930000</v>
      </c>
      <c r="I32" s="52">
        <f t="shared" si="12"/>
        <v>1930000</v>
      </c>
      <c r="J32" s="49">
        <f t="shared" si="12"/>
        <v>1930000</v>
      </c>
    </row>
    <row r="33" spans="2:14" ht="41.25" customHeight="1">
      <c r="B33" s="50" t="s">
        <v>110</v>
      </c>
      <c r="C33" s="51">
        <v>850</v>
      </c>
      <c r="D33" s="51" t="s">
        <v>17</v>
      </c>
      <c r="E33" s="51" t="s">
        <v>8</v>
      </c>
      <c r="F33" s="51" t="s">
        <v>47</v>
      </c>
      <c r="G33" s="53"/>
      <c r="H33" s="52">
        <f t="shared" si="12"/>
        <v>1930000</v>
      </c>
      <c r="I33" s="52">
        <f t="shared" si="12"/>
        <v>1930000</v>
      </c>
      <c r="J33" s="49">
        <f t="shared" si="12"/>
        <v>1930000</v>
      </c>
    </row>
    <row r="34" spans="2:14" ht="93.75" customHeight="1">
      <c r="B34" s="50" t="s">
        <v>52</v>
      </c>
      <c r="C34" s="51">
        <v>850</v>
      </c>
      <c r="D34" s="51" t="s">
        <v>17</v>
      </c>
      <c r="E34" s="51" t="s">
        <v>8</v>
      </c>
      <c r="F34" s="51" t="s">
        <v>53</v>
      </c>
      <c r="G34" s="53"/>
      <c r="H34" s="52">
        <f>H35</f>
        <v>1930000</v>
      </c>
      <c r="I34" s="52">
        <f t="shared" ref="I34:J34" si="13">I35</f>
        <v>1930000</v>
      </c>
      <c r="J34" s="49">
        <f t="shared" si="13"/>
        <v>1930000</v>
      </c>
    </row>
    <row r="35" spans="2:14" ht="30" customHeight="1">
      <c r="B35" s="50" t="s">
        <v>19</v>
      </c>
      <c r="C35" s="51">
        <v>850</v>
      </c>
      <c r="D35" s="51" t="s">
        <v>17</v>
      </c>
      <c r="E35" s="51" t="s">
        <v>8</v>
      </c>
      <c r="F35" s="51" t="s">
        <v>53</v>
      </c>
      <c r="G35" s="53">
        <v>540</v>
      </c>
      <c r="H35" s="52">
        <v>1930000</v>
      </c>
      <c r="I35" s="52">
        <v>1930000</v>
      </c>
      <c r="J35" s="49">
        <v>1930000</v>
      </c>
    </row>
    <row r="36" spans="2:14" s="4" customFormat="1" ht="39.75" customHeight="1">
      <c r="B36" s="42" t="s">
        <v>22</v>
      </c>
      <c r="C36" s="51" t="s">
        <v>23</v>
      </c>
      <c r="D36" s="51"/>
      <c r="E36" s="51"/>
      <c r="F36" s="51"/>
      <c r="G36" s="53"/>
      <c r="H36" s="52">
        <f>H37+H47+H64+H81+H111</f>
        <v>71306045</v>
      </c>
      <c r="I36" s="52">
        <f>I37+I47+I64+I81+I111</f>
        <v>54099278.079999998</v>
      </c>
      <c r="J36" s="49">
        <f>J37+J47+J64+J81+J111</f>
        <v>54528107.649999999</v>
      </c>
    </row>
    <row r="37" spans="2:14" s="4" customFormat="1" ht="19.5" customHeight="1">
      <c r="B37" s="50" t="s">
        <v>7</v>
      </c>
      <c r="C37" s="51" t="s">
        <v>23</v>
      </c>
      <c r="D37" s="51" t="s">
        <v>8</v>
      </c>
      <c r="E37" s="51"/>
      <c r="F37" s="51"/>
      <c r="G37" s="53"/>
      <c r="H37" s="52">
        <f>H38</f>
        <v>311500</v>
      </c>
      <c r="I37" s="52">
        <f t="shared" ref="I37:J37" si="14">I38</f>
        <v>311500</v>
      </c>
      <c r="J37" s="49">
        <f t="shared" si="14"/>
        <v>311500</v>
      </c>
    </row>
    <row r="38" spans="2:14" s="4" customFormat="1" ht="25.5" customHeight="1">
      <c r="B38" s="50" t="s">
        <v>16</v>
      </c>
      <c r="C38" s="51" t="s">
        <v>23</v>
      </c>
      <c r="D38" s="51" t="s">
        <v>8</v>
      </c>
      <c r="E38" s="51" t="s">
        <v>32</v>
      </c>
      <c r="F38" s="51"/>
      <c r="G38" s="53"/>
      <c r="H38" s="52">
        <f>H39</f>
        <v>311500</v>
      </c>
      <c r="I38" s="52">
        <f>I39</f>
        <v>311500</v>
      </c>
      <c r="J38" s="49">
        <f>J39</f>
        <v>311500</v>
      </c>
    </row>
    <row r="39" spans="2:14" s="4" customFormat="1" ht="23.25" customHeight="1">
      <c r="B39" s="50" t="s">
        <v>18</v>
      </c>
      <c r="C39" s="51" t="s">
        <v>23</v>
      </c>
      <c r="D39" s="51" t="s">
        <v>8</v>
      </c>
      <c r="E39" s="51" t="s">
        <v>32</v>
      </c>
      <c r="F39" s="51" t="s">
        <v>46</v>
      </c>
      <c r="G39" s="53"/>
      <c r="H39" s="52">
        <f>H40</f>
        <v>311500</v>
      </c>
      <c r="I39" s="52">
        <f t="shared" ref="I39:J39" si="15">I40</f>
        <v>311500</v>
      </c>
      <c r="J39" s="49">
        <f t="shared" si="15"/>
        <v>311500</v>
      </c>
    </row>
    <row r="40" spans="2:14" s="4" customFormat="1" ht="39" customHeight="1">
      <c r="B40" s="50" t="s">
        <v>110</v>
      </c>
      <c r="C40" s="51" t="s">
        <v>23</v>
      </c>
      <c r="D40" s="51" t="s">
        <v>8</v>
      </c>
      <c r="E40" s="51" t="s">
        <v>32</v>
      </c>
      <c r="F40" s="51" t="s">
        <v>47</v>
      </c>
      <c r="G40" s="53"/>
      <c r="H40" s="52">
        <f>H41+H43+H45</f>
        <v>311500</v>
      </c>
      <c r="I40" s="52">
        <f>I41+I43+I45</f>
        <v>311500</v>
      </c>
      <c r="J40" s="49">
        <f>J41+J43+J45</f>
        <v>311500</v>
      </c>
      <c r="L40" s="8"/>
      <c r="N40" s="47"/>
    </row>
    <row r="41" spans="2:14" s="4" customFormat="1" ht="42.75" customHeight="1">
      <c r="B41" s="50" t="s">
        <v>111</v>
      </c>
      <c r="C41" s="51" t="s">
        <v>23</v>
      </c>
      <c r="D41" s="51" t="s">
        <v>8</v>
      </c>
      <c r="E41" s="51">
        <v>13</v>
      </c>
      <c r="F41" s="51" t="s">
        <v>62</v>
      </c>
      <c r="G41" s="53"/>
      <c r="H41" s="52">
        <f t="shared" ref="H41:J41" si="16">SUM(H42)</f>
        <v>200000</v>
      </c>
      <c r="I41" s="52">
        <f t="shared" si="16"/>
        <v>200000</v>
      </c>
      <c r="J41" s="49">
        <f t="shared" si="16"/>
        <v>200000</v>
      </c>
      <c r="N41" s="47"/>
    </row>
    <row r="42" spans="2:14" s="4" customFormat="1" ht="51" customHeight="1">
      <c r="B42" s="50" t="s">
        <v>71</v>
      </c>
      <c r="C42" s="51" t="s">
        <v>23</v>
      </c>
      <c r="D42" s="51" t="s">
        <v>8</v>
      </c>
      <c r="E42" s="51">
        <v>13</v>
      </c>
      <c r="F42" s="51" t="s">
        <v>62</v>
      </c>
      <c r="G42" s="53">
        <v>240</v>
      </c>
      <c r="H42" s="52">
        <v>200000</v>
      </c>
      <c r="I42" s="52">
        <v>200000</v>
      </c>
      <c r="J42" s="49">
        <v>200000</v>
      </c>
    </row>
    <row r="43" spans="2:14" s="4" customFormat="1" ht="40.200000000000003">
      <c r="B43" s="50" t="s">
        <v>81</v>
      </c>
      <c r="C43" s="51" t="s">
        <v>23</v>
      </c>
      <c r="D43" s="51" t="s">
        <v>8</v>
      </c>
      <c r="E43" s="51" t="s">
        <v>32</v>
      </c>
      <c r="F43" s="51" t="s">
        <v>63</v>
      </c>
      <c r="G43" s="53"/>
      <c r="H43" s="52">
        <f>H44</f>
        <v>63500</v>
      </c>
      <c r="I43" s="52">
        <f t="shared" ref="I43:J43" si="17">I44</f>
        <v>63500</v>
      </c>
      <c r="J43" s="49">
        <f t="shared" si="17"/>
        <v>63500</v>
      </c>
    </row>
    <row r="44" spans="2:14" s="4" customFormat="1" ht="27">
      <c r="B44" s="50" t="s">
        <v>72</v>
      </c>
      <c r="C44" s="51" t="s">
        <v>23</v>
      </c>
      <c r="D44" s="51" t="s">
        <v>8</v>
      </c>
      <c r="E44" s="51" t="s">
        <v>32</v>
      </c>
      <c r="F44" s="51" t="s">
        <v>63</v>
      </c>
      <c r="G44" s="53">
        <v>850</v>
      </c>
      <c r="H44" s="52">
        <v>63500</v>
      </c>
      <c r="I44" s="52">
        <v>63500</v>
      </c>
      <c r="J44" s="49">
        <v>63500</v>
      </c>
    </row>
    <row r="45" spans="2:14" s="4" customFormat="1" ht="93">
      <c r="B45" s="50" t="s">
        <v>105</v>
      </c>
      <c r="C45" s="51" t="s">
        <v>23</v>
      </c>
      <c r="D45" s="51" t="s">
        <v>8</v>
      </c>
      <c r="E45" s="51" t="s">
        <v>32</v>
      </c>
      <c r="F45" s="51" t="s">
        <v>151</v>
      </c>
      <c r="G45" s="53"/>
      <c r="H45" s="52">
        <f>H46</f>
        <v>48000</v>
      </c>
      <c r="I45" s="52">
        <f t="shared" ref="I45:J45" si="18">I46</f>
        <v>48000</v>
      </c>
      <c r="J45" s="49">
        <f t="shared" si="18"/>
        <v>48000</v>
      </c>
    </row>
    <row r="46" spans="2:14" s="4" customFormat="1" ht="18" customHeight="1">
      <c r="B46" s="50" t="s">
        <v>106</v>
      </c>
      <c r="C46" s="51" t="s">
        <v>23</v>
      </c>
      <c r="D46" s="51" t="s">
        <v>8</v>
      </c>
      <c r="E46" s="51" t="s">
        <v>32</v>
      </c>
      <c r="F46" s="51" t="s">
        <v>151</v>
      </c>
      <c r="G46" s="53">
        <v>360</v>
      </c>
      <c r="H46" s="52">
        <v>48000</v>
      </c>
      <c r="I46" s="52">
        <v>48000</v>
      </c>
      <c r="J46" s="49">
        <v>48000</v>
      </c>
    </row>
    <row r="47" spans="2:14" ht="40.200000000000003">
      <c r="B47" s="50" t="s">
        <v>24</v>
      </c>
      <c r="C47" s="51" t="s">
        <v>23</v>
      </c>
      <c r="D47" s="51" t="s">
        <v>10</v>
      </c>
      <c r="E47" s="51"/>
      <c r="F47" s="51"/>
      <c r="G47" s="53"/>
      <c r="H47" s="52">
        <f>SUM(H48)</f>
        <v>133800</v>
      </c>
      <c r="I47" s="52">
        <f>SUM(I48)</f>
        <v>143800</v>
      </c>
      <c r="J47" s="49">
        <f>SUM(J48)</f>
        <v>155000</v>
      </c>
    </row>
    <row r="48" spans="2:14" ht="68.25" customHeight="1">
      <c r="B48" s="50" t="s">
        <v>102</v>
      </c>
      <c r="C48" s="51" t="s">
        <v>23</v>
      </c>
      <c r="D48" s="51" t="s">
        <v>10</v>
      </c>
      <c r="E48" s="51" t="s">
        <v>101</v>
      </c>
      <c r="F48" s="51"/>
      <c r="G48" s="53"/>
      <c r="H48" s="52">
        <f>H49+H60</f>
        <v>133800</v>
      </c>
      <c r="I48" s="52">
        <f>I49+I60</f>
        <v>143800</v>
      </c>
      <c r="J48" s="49">
        <f>J49+J60</f>
        <v>155000</v>
      </c>
    </row>
    <row r="49" spans="2:10" ht="81.75" customHeight="1">
      <c r="B49" s="50" t="s">
        <v>157</v>
      </c>
      <c r="C49" s="51" t="s">
        <v>23</v>
      </c>
      <c r="D49" s="51" t="s">
        <v>10</v>
      </c>
      <c r="E49" s="51" t="s">
        <v>101</v>
      </c>
      <c r="F49" s="51" t="s">
        <v>96</v>
      </c>
      <c r="G49" s="53"/>
      <c r="H49" s="52">
        <f>H50</f>
        <v>103800</v>
      </c>
      <c r="I49" s="52">
        <f t="shared" ref="I49:J49" si="19">I50</f>
        <v>113800</v>
      </c>
      <c r="J49" s="49">
        <f t="shared" si="19"/>
        <v>125000</v>
      </c>
    </row>
    <row r="50" spans="2:10" ht="32.25" customHeight="1">
      <c r="B50" s="33" t="s">
        <v>113</v>
      </c>
      <c r="C50" s="51" t="s">
        <v>23</v>
      </c>
      <c r="D50" s="51" t="s">
        <v>10</v>
      </c>
      <c r="E50" s="51" t="s">
        <v>101</v>
      </c>
      <c r="F50" s="51" t="s">
        <v>112</v>
      </c>
      <c r="G50" s="53"/>
      <c r="H50" s="52">
        <f>H51+H54+H57</f>
        <v>103800</v>
      </c>
      <c r="I50" s="52">
        <f t="shared" ref="I50:J50" si="20">I51+I54+I57</f>
        <v>113800</v>
      </c>
      <c r="J50" s="49">
        <f t="shared" si="20"/>
        <v>125000</v>
      </c>
    </row>
    <row r="51" spans="2:10" ht="102" customHeight="1">
      <c r="B51" s="33" t="s">
        <v>114</v>
      </c>
      <c r="C51" s="51" t="s">
        <v>23</v>
      </c>
      <c r="D51" s="51" t="s">
        <v>10</v>
      </c>
      <c r="E51" s="51" t="s">
        <v>101</v>
      </c>
      <c r="F51" s="43" t="s">
        <v>116</v>
      </c>
      <c r="G51" s="53"/>
      <c r="H51" s="52">
        <f>H52</f>
        <v>50000</v>
      </c>
      <c r="I51" s="52">
        <f t="shared" ref="I51:J52" si="21">I52</f>
        <v>60000</v>
      </c>
      <c r="J51" s="49">
        <f t="shared" si="21"/>
        <v>60000</v>
      </c>
    </row>
    <row r="52" spans="2:10" ht="65.25" customHeight="1">
      <c r="B52" s="50" t="s">
        <v>95</v>
      </c>
      <c r="C52" s="51" t="s">
        <v>23</v>
      </c>
      <c r="D52" s="51" t="s">
        <v>10</v>
      </c>
      <c r="E52" s="51" t="s">
        <v>101</v>
      </c>
      <c r="F52" s="43" t="s">
        <v>117</v>
      </c>
      <c r="G52" s="53"/>
      <c r="H52" s="52">
        <f>H53</f>
        <v>50000</v>
      </c>
      <c r="I52" s="52">
        <f t="shared" si="21"/>
        <v>60000</v>
      </c>
      <c r="J52" s="49">
        <f t="shared" si="21"/>
        <v>60000</v>
      </c>
    </row>
    <row r="53" spans="2:10" ht="52.5" customHeight="1">
      <c r="B53" s="50" t="s">
        <v>71</v>
      </c>
      <c r="C53" s="51" t="s">
        <v>23</v>
      </c>
      <c r="D53" s="51" t="s">
        <v>10</v>
      </c>
      <c r="E53" s="51" t="s">
        <v>101</v>
      </c>
      <c r="F53" s="43" t="s">
        <v>117</v>
      </c>
      <c r="G53" s="53">
        <v>240</v>
      </c>
      <c r="H53" s="52">
        <v>50000</v>
      </c>
      <c r="I53" s="52">
        <v>60000</v>
      </c>
      <c r="J53" s="49">
        <v>60000</v>
      </c>
    </row>
    <row r="54" spans="2:10" ht="93" customHeight="1">
      <c r="B54" s="33" t="s">
        <v>115</v>
      </c>
      <c r="C54" s="51" t="s">
        <v>23</v>
      </c>
      <c r="D54" s="51" t="s">
        <v>10</v>
      </c>
      <c r="E54" s="51" t="s">
        <v>101</v>
      </c>
      <c r="F54" s="43" t="s">
        <v>118</v>
      </c>
      <c r="G54" s="53"/>
      <c r="H54" s="52">
        <f>H55</f>
        <v>12600</v>
      </c>
      <c r="I54" s="52">
        <f t="shared" ref="I54:J55" si="22">I55</f>
        <v>12600</v>
      </c>
      <c r="J54" s="49">
        <f t="shared" si="22"/>
        <v>15000</v>
      </c>
    </row>
    <row r="55" spans="2:10" ht="69.75" customHeight="1">
      <c r="B55" s="50" t="s">
        <v>95</v>
      </c>
      <c r="C55" s="51" t="s">
        <v>23</v>
      </c>
      <c r="D55" s="51" t="s">
        <v>10</v>
      </c>
      <c r="E55" s="51" t="s">
        <v>101</v>
      </c>
      <c r="F55" s="43" t="s">
        <v>119</v>
      </c>
      <c r="G55" s="53"/>
      <c r="H55" s="52">
        <f>H56</f>
        <v>12600</v>
      </c>
      <c r="I55" s="52">
        <f t="shared" si="22"/>
        <v>12600</v>
      </c>
      <c r="J55" s="49">
        <f t="shared" si="22"/>
        <v>15000</v>
      </c>
    </row>
    <row r="56" spans="2:10" ht="52.5" customHeight="1">
      <c r="B56" s="50" t="s">
        <v>71</v>
      </c>
      <c r="C56" s="51" t="s">
        <v>23</v>
      </c>
      <c r="D56" s="51" t="s">
        <v>10</v>
      </c>
      <c r="E56" s="51" t="s">
        <v>101</v>
      </c>
      <c r="F56" s="43" t="s">
        <v>119</v>
      </c>
      <c r="G56" s="53">
        <v>240</v>
      </c>
      <c r="H56" s="52">
        <v>12600</v>
      </c>
      <c r="I56" s="52">
        <v>12600</v>
      </c>
      <c r="J56" s="49">
        <v>15000</v>
      </c>
    </row>
    <row r="57" spans="2:10" ht="90" customHeight="1">
      <c r="B57" s="33" t="s">
        <v>122</v>
      </c>
      <c r="C57" s="51" t="s">
        <v>23</v>
      </c>
      <c r="D57" s="51" t="s">
        <v>10</v>
      </c>
      <c r="E57" s="51" t="s">
        <v>101</v>
      </c>
      <c r="F57" s="43" t="s">
        <v>120</v>
      </c>
      <c r="G57" s="53"/>
      <c r="H57" s="52">
        <f>H58</f>
        <v>41200</v>
      </c>
      <c r="I57" s="52">
        <f t="shared" ref="I57:J57" si="23">I58</f>
        <v>41200</v>
      </c>
      <c r="J57" s="49">
        <f t="shared" si="23"/>
        <v>50000</v>
      </c>
    </row>
    <row r="58" spans="2:10" ht="72" customHeight="1">
      <c r="B58" s="50" t="s">
        <v>95</v>
      </c>
      <c r="C58" s="51" t="s">
        <v>23</v>
      </c>
      <c r="D58" s="51" t="s">
        <v>10</v>
      </c>
      <c r="E58" s="51" t="s">
        <v>101</v>
      </c>
      <c r="F58" s="43" t="s">
        <v>121</v>
      </c>
      <c r="G58" s="53"/>
      <c r="H58" s="52">
        <f>H59</f>
        <v>41200</v>
      </c>
      <c r="I58" s="52">
        <f t="shared" ref="I58:J58" si="24">I59</f>
        <v>41200</v>
      </c>
      <c r="J58" s="49">
        <f t="shared" si="24"/>
        <v>50000</v>
      </c>
    </row>
    <row r="59" spans="2:10" ht="52.5" customHeight="1">
      <c r="B59" s="50" t="s">
        <v>71</v>
      </c>
      <c r="C59" s="51" t="s">
        <v>23</v>
      </c>
      <c r="D59" s="51" t="s">
        <v>10</v>
      </c>
      <c r="E59" s="51" t="s">
        <v>101</v>
      </c>
      <c r="F59" s="43" t="s">
        <v>121</v>
      </c>
      <c r="G59" s="53">
        <v>240</v>
      </c>
      <c r="H59" s="52">
        <v>41200</v>
      </c>
      <c r="I59" s="52">
        <v>41200</v>
      </c>
      <c r="J59" s="49">
        <v>50000</v>
      </c>
    </row>
    <row r="60" spans="2:10" ht="18.75" customHeight="1">
      <c r="B60" s="50" t="s">
        <v>15</v>
      </c>
      <c r="C60" s="51" t="s">
        <v>23</v>
      </c>
      <c r="D60" s="51" t="s">
        <v>10</v>
      </c>
      <c r="E60" s="51" t="s">
        <v>101</v>
      </c>
      <c r="F60" s="51" t="s">
        <v>46</v>
      </c>
      <c r="G60" s="53"/>
      <c r="H60" s="52">
        <f t="shared" ref="H60:J61" si="25">SUM(H61)</f>
        <v>30000</v>
      </c>
      <c r="I60" s="52">
        <f t="shared" si="25"/>
        <v>30000</v>
      </c>
      <c r="J60" s="49">
        <f t="shared" si="25"/>
        <v>30000</v>
      </c>
    </row>
    <row r="61" spans="2:10" ht="42.75" customHeight="1">
      <c r="B61" s="50" t="s">
        <v>110</v>
      </c>
      <c r="C61" s="51" t="s">
        <v>23</v>
      </c>
      <c r="D61" s="51" t="s">
        <v>10</v>
      </c>
      <c r="E61" s="51" t="s">
        <v>101</v>
      </c>
      <c r="F61" s="51" t="s">
        <v>47</v>
      </c>
      <c r="G61" s="53"/>
      <c r="H61" s="52">
        <f t="shared" si="25"/>
        <v>30000</v>
      </c>
      <c r="I61" s="52">
        <f t="shared" si="25"/>
        <v>30000</v>
      </c>
      <c r="J61" s="49">
        <f t="shared" si="25"/>
        <v>30000</v>
      </c>
    </row>
    <row r="62" spans="2:10" ht="63.75" customHeight="1">
      <c r="B62" s="50" t="s">
        <v>54</v>
      </c>
      <c r="C62" s="51" t="s">
        <v>23</v>
      </c>
      <c r="D62" s="51" t="s">
        <v>10</v>
      </c>
      <c r="E62" s="51" t="s">
        <v>101</v>
      </c>
      <c r="F62" s="51" t="s">
        <v>55</v>
      </c>
      <c r="G62" s="53"/>
      <c r="H62" s="52">
        <f>SUM(H63)</f>
        <v>30000</v>
      </c>
      <c r="I62" s="52">
        <f>SUM(I63)</f>
        <v>30000</v>
      </c>
      <c r="J62" s="49">
        <f>SUM(J63)</f>
        <v>30000</v>
      </c>
    </row>
    <row r="63" spans="2:10" ht="51" customHeight="1">
      <c r="B63" s="50" t="s">
        <v>71</v>
      </c>
      <c r="C63" s="51" t="s">
        <v>23</v>
      </c>
      <c r="D63" s="51" t="s">
        <v>10</v>
      </c>
      <c r="E63" s="51" t="s">
        <v>101</v>
      </c>
      <c r="F63" s="51" t="s">
        <v>55</v>
      </c>
      <c r="G63" s="53">
        <v>240</v>
      </c>
      <c r="H63" s="52">
        <v>30000</v>
      </c>
      <c r="I63" s="52">
        <v>30000</v>
      </c>
      <c r="J63" s="49">
        <v>30000</v>
      </c>
    </row>
    <row r="64" spans="2:10" ht="21.75" customHeight="1">
      <c r="B64" s="50" t="s">
        <v>26</v>
      </c>
      <c r="C64" s="51" t="s">
        <v>23</v>
      </c>
      <c r="D64" s="51" t="s">
        <v>27</v>
      </c>
      <c r="E64" s="51"/>
      <c r="F64" s="51"/>
      <c r="G64" s="53"/>
      <c r="H64" s="52">
        <f>H65+H76</f>
        <v>5860000</v>
      </c>
      <c r="I64" s="52">
        <f>I65+I76</f>
        <v>5860000</v>
      </c>
      <c r="J64" s="49">
        <f>J65+J76</f>
        <v>5860000</v>
      </c>
    </row>
    <row r="65" spans="2:10" ht="18.75" customHeight="1">
      <c r="B65" s="50" t="s">
        <v>28</v>
      </c>
      <c r="C65" s="51" t="s">
        <v>23</v>
      </c>
      <c r="D65" s="19" t="s">
        <v>27</v>
      </c>
      <c r="E65" s="19" t="s">
        <v>25</v>
      </c>
      <c r="F65" s="51"/>
      <c r="G65" s="53"/>
      <c r="H65" s="52">
        <f>H66+H71</f>
        <v>5500000</v>
      </c>
      <c r="I65" s="54">
        <f t="shared" ref="I65:J65" si="26">I66+I71</f>
        <v>5500000</v>
      </c>
      <c r="J65" s="54">
        <f t="shared" si="26"/>
        <v>5500000</v>
      </c>
    </row>
    <row r="66" spans="2:10" ht="79.8">
      <c r="B66" s="50" t="s">
        <v>170</v>
      </c>
      <c r="C66" s="51" t="s">
        <v>23</v>
      </c>
      <c r="D66" s="51" t="s">
        <v>27</v>
      </c>
      <c r="E66" s="51" t="s">
        <v>25</v>
      </c>
      <c r="F66" s="51" t="s">
        <v>82</v>
      </c>
      <c r="G66" s="53"/>
      <c r="H66" s="52">
        <f t="shared" ref="H66:J68" si="27">H67</f>
        <v>3000000</v>
      </c>
      <c r="I66" s="52">
        <f t="shared" si="27"/>
        <v>3000000</v>
      </c>
      <c r="J66" s="49">
        <f t="shared" si="27"/>
        <v>3000000</v>
      </c>
    </row>
    <row r="67" spans="2:10" ht="30.75" customHeight="1">
      <c r="B67" s="34" t="s">
        <v>126</v>
      </c>
      <c r="C67" s="51" t="s">
        <v>23</v>
      </c>
      <c r="D67" s="51" t="s">
        <v>27</v>
      </c>
      <c r="E67" s="51" t="s">
        <v>25</v>
      </c>
      <c r="F67" s="51" t="s">
        <v>123</v>
      </c>
      <c r="G67" s="53"/>
      <c r="H67" s="52">
        <f t="shared" si="27"/>
        <v>3000000</v>
      </c>
      <c r="I67" s="52">
        <f t="shared" si="27"/>
        <v>3000000</v>
      </c>
      <c r="J67" s="49">
        <f t="shared" si="27"/>
        <v>3000000</v>
      </c>
    </row>
    <row r="68" spans="2:10" ht="42.75" customHeight="1">
      <c r="B68" s="34" t="s">
        <v>127</v>
      </c>
      <c r="C68" s="51" t="s">
        <v>23</v>
      </c>
      <c r="D68" s="51" t="s">
        <v>27</v>
      </c>
      <c r="E68" s="51" t="s">
        <v>25</v>
      </c>
      <c r="F68" s="51" t="s">
        <v>124</v>
      </c>
      <c r="G68" s="53"/>
      <c r="H68" s="52">
        <f>H69</f>
        <v>3000000</v>
      </c>
      <c r="I68" s="52">
        <f t="shared" si="27"/>
        <v>3000000</v>
      </c>
      <c r="J68" s="49">
        <f t="shared" si="27"/>
        <v>3000000</v>
      </c>
    </row>
    <row r="69" spans="2:10" ht="80.25" customHeight="1">
      <c r="B69" s="50" t="s">
        <v>128</v>
      </c>
      <c r="C69" s="51" t="s">
        <v>23</v>
      </c>
      <c r="D69" s="51" t="s">
        <v>27</v>
      </c>
      <c r="E69" s="51" t="s">
        <v>25</v>
      </c>
      <c r="F69" s="51" t="s">
        <v>125</v>
      </c>
      <c r="G69" s="53"/>
      <c r="H69" s="52">
        <f>H70</f>
        <v>3000000</v>
      </c>
      <c r="I69" s="52">
        <f t="shared" ref="I69:J69" si="28">I70</f>
        <v>3000000</v>
      </c>
      <c r="J69" s="49">
        <f t="shared" si="28"/>
        <v>3000000</v>
      </c>
    </row>
    <row r="70" spans="2:10" ht="56.25" customHeight="1">
      <c r="B70" s="50" t="s">
        <v>71</v>
      </c>
      <c r="C70" s="51" t="s">
        <v>23</v>
      </c>
      <c r="D70" s="51" t="s">
        <v>27</v>
      </c>
      <c r="E70" s="51" t="s">
        <v>25</v>
      </c>
      <c r="F70" s="51" t="s">
        <v>125</v>
      </c>
      <c r="G70" s="53">
        <v>240</v>
      </c>
      <c r="H70" s="52">
        <v>3000000</v>
      </c>
      <c r="I70" s="52">
        <v>3000000</v>
      </c>
      <c r="J70" s="49">
        <v>3000000</v>
      </c>
    </row>
    <row r="71" spans="2:10" ht="93" customHeight="1">
      <c r="B71" s="50" t="s">
        <v>171</v>
      </c>
      <c r="C71" s="51" t="s">
        <v>23</v>
      </c>
      <c r="D71" s="51" t="s">
        <v>27</v>
      </c>
      <c r="E71" s="51" t="s">
        <v>25</v>
      </c>
      <c r="F71" s="51" t="s">
        <v>92</v>
      </c>
      <c r="G71" s="53"/>
      <c r="H71" s="52">
        <f>H73</f>
        <v>2500000</v>
      </c>
      <c r="I71" s="54">
        <f t="shared" ref="I71:J71" si="29">I73</f>
        <v>2500000</v>
      </c>
      <c r="J71" s="54">
        <f t="shared" si="29"/>
        <v>2500000</v>
      </c>
    </row>
    <row r="72" spans="2:10" ht="27.75" customHeight="1">
      <c r="B72" s="50" t="s">
        <v>126</v>
      </c>
      <c r="C72" s="51" t="s">
        <v>23</v>
      </c>
      <c r="D72" s="51" t="s">
        <v>27</v>
      </c>
      <c r="E72" s="51" t="s">
        <v>25</v>
      </c>
      <c r="F72" s="51" t="s">
        <v>130</v>
      </c>
      <c r="G72" s="53"/>
      <c r="H72" s="52">
        <f>H73</f>
        <v>2500000</v>
      </c>
      <c r="I72" s="52">
        <f t="shared" ref="I72:J72" si="30">I73</f>
        <v>2500000</v>
      </c>
      <c r="J72" s="52">
        <f t="shared" si="30"/>
        <v>2500000</v>
      </c>
    </row>
    <row r="73" spans="2:10" ht="89.25" customHeight="1">
      <c r="B73" s="33" t="s">
        <v>129</v>
      </c>
      <c r="C73" s="51" t="s">
        <v>23</v>
      </c>
      <c r="D73" s="51" t="s">
        <v>27</v>
      </c>
      <c r="E73" s="51" t="s">
        <v>25</v>
      </c>
      <c r="F73" s="43" t="s">
        <v>131</v>
      </c>
      <c r="G73" s="53"/>
      <c r="H73" s="52">
        <f>H74</f>
        <v>2500000</v>
      </c>
      <c r="I73" s="52">
        <f>I74</f>
        <v>2500000</v>
      </c>
      <c r="J73" s="49">
        <f>J74</f>
        <v>2500000</v>
      </c>
    </row>
    <row r="74" spans="2:10" ht="79.5" customHeight="1">
      <c r="B74" s="50" t="s">
        <v>84</v>
      </c>
      <c r="C74" s="51" t="s">
        <v>23</v>
      </c>
      <c r="D74" s="51" t="s">
        <v>27</v>
      </c>
      <c r="E74" s="44" t="s">
        <v>25</v>
      </c>
      <c r="F74" s="45" t="s">
        <v>132</v>
      </c>
      <c r="G74" s="53"/>
      <c r="H74" s="52">
        <f>H75</f>
        <v>2500000</v>
      </c>
      <c r="I74" s="52">
        <f t="shared" ref="I74:J74" si="31">I75</f>
        <v>2500000</v>
      </c>
      <c r="J74" s="49">
        <f t="shared" si="31"/>
        <v>2500000</v>
      </c>
    </row>
    <row r="75" spans="2:10" ht="52.5" customHeight="1">
      <c r="B75" s="50" t="s">
        <v>71</v>
      </c>
      <c r="C75" s="51" t="s">
        <v>23</v>
      </c>
      <c r="D75" s="51" t="s">
        <v>27</v>
      </c>
      <c r="E75" s="51" t="s">
        <v>25</v>
      </c>
      <c r="F75" s="45" t="s">
        <v>132</v>
      </c>
      <c r="G75" s="53">
        <v>240</v>
      </c>
      <c r="H75" s="52">
        <v>2500000</v>
      </c>
      <c r="I75" s="52">
        <v>2500000</v>
      </c>
      <c r="J75" s="49">
        <v>2500000</v>
      </c>
    </row>
    <row r="76" spans="2:10" ht="33" customHeight="1">
      <c r="B76" s="50" t="s">
        <v>78</v>
      </c>
      <c r="C76" s="51" t="s">
        <v>23</v>
      </c>
      <c r="D76" s="51" t="s">
        <v>27</v>
      </c>
      <c r="E76" s="51" t="s">
        <v>77</v>
      </c>
      <c r="F76" s="51"/>
      <c r="G76" s="53"/>
      <c r="H76" s="52">
        <f>H77</f>
        <v>360000</v>
      </c>
      <c r="I76" s="52">
        <f t="shared" ref="I76:J76" si="32">I77</f>
        <v>360000</v>
      </c>
      <c r="J76" s="49">
        <f t="shared" si="32"/>
        <v>360000</v>
      </c>
    </row>
    <row r="77" spans="2:10" ht="18.75" customHeight="1">
      <c r="B77" s="50" t="s">
        <v>15</v>
      </c>
      <c r="C77" s="51" t="s">
        <v>23</v>
      </c>
      <c r="D77" s="51" t="s">
        <v>27</v>
      </c>
      <c r="E77" s="51" t="s">
        <v>77</v>
      </c>
      <c r="F77" s="51" t="s">
        <v>46</v>
      </c>
      <c r="G77" s="53"/>
      <c r="H77" s="52">
        <f>H78</f>
        <v>360000</v>
      </c>
      <c r="I77" s="52">
        <f t="shared" ref="I77:J77" si="33">I78</f>
        <v>360000</v>
      </c>
      <c r="J77" s="49">
        <f t="shared" si="33"/>
        <v>360000</v>
      </c>
    </row>
    <row r="78" spans="2:10" ht="43.5" customHeight="1">
      <c r="B78" s="50" t="s">
        <v>110</v>
      </c>
      <c r="C78" s="51" t="s">
        <v>23</v>
      </c>
      <c r="D78" s="51" t="s">
        <v>27</v>
      </c>
      <c r="E78" s="51" t="s">
        <v>77</v>
      </c>
      <c r="F78" s="51" t="s">
        <v>47</v>
      </c>
      <c r="G78" s="53"/>
      <c r="H78" s="52">
        <f>H79</f>
        <v>360000</v>
      </c>
      <c r="I78" s="52">
        <f t="shared" ref="I78:J78" si="34">I79</f>
        <v>360000</v>
      </c>
      <c r="J78" s="49">
        <f t="shared" si="34"/>
        <v>360000</v>
      </c>
    </row>
    <row r="79" spans="2:10" ht="53.25" customHeight="1">
      <c r="B79" s="50" t="s">
        <v>79</v>
      </c>
      <c r="C79" s="51" t="s">
        <v>23</v>
      </c>
      <c r="D79" s="51" t="s">
        <v>27</v>
      </c>
      <c r="E79" s="51" t="s">
        <v>77</v>
      </c>
      <c r="F79" s="51" t="s">
        <v>80</v>
      </c>
      <c r="G79" s="53"/>
      <c r="H79" s="52">
        <f>H80</f>
        <v>360000</v>
      </c>
      <c r="I79" s="52">
        <f t="shared" ref="I79:J79" si="35">I80</f>
        <v>360000</v>
      </c>
      <c r="J79" s="49">
        <f t="shared" si="35"/>
        <v>360000</v>
      </c>
    </row>
    <row r="80" spans="2:10" ht="51" customHeight="1">
      <c r="B80" s="50" t="s">
        <v>71</v>
      </c>
      <c r="C80" s="51" t="s">
        <v>23</v>
      </c>
      <c r="D80" s="51" t="s">
        <v>27</v>
      </c>
      <c r="E80" s="51" t="s">
        <v>77</v>
      </c>
      <c r="F80" s="51" t="s">
        <v>80</v>
      </c>
      <c r="G80" s="53">
        <v>240</v>
      </c>
      <c r="H80" s="52">
        <v>360000</v>
      </c>
      <c r="I80" s="52">
        <v>360000</v>
      </c>
      <c r="J80" s="49">
        <v>360000</v>
      </c>
    </row>
    <row r="81" spans="2:10" ht="29.25" customHeight="1">
      <c r="B81" s="50" t="s">
        <v>29</v>
      </c>
      <c r="C81" s="51" t="s">
        <v>23</v>
      </c>
      <c r="D81" s="51" t="s">
        <v>30</v>
      </c>
      <c r="E81" s="51"/>
      <c r="F81" s="51"/>
      <c r="G81" s="53"/>
      <c r="H81" s="52">
        <f>H82+H87+H97+H104</f>
        <v>64773645</v>
      </c>
      <c r="I81" s="52">
        <f>I82+I87+I97+I104</f>
        <v>47544378.079999998</v>
      </c>
      <c r="J81" s="49">
        <f>J82+J87+J97+J104</f>
        <v>47893207.649999999</v>
      </c>
    </row>
    <row r="82" spans="2:10" ht="13.5" customHeight="1">
      <c r="B82" s="50" t="s">
        <v>41</v>
      </c>
      <c r="C82" s="51" t="s">
        <v>23</v>
      </c>
      <c r="D82" s="51" t="s">
        <v>30</v>
      </c>
      <c r="E82" s="51" t="s">
        <v>8</v>
      </c>
      <c r="F82" s="51"/>
      <c r="G82" s="53"/>
      <c r="H82" s="52">
        <f>H83</f>
        <v>4539000</v>
      </c>
      <c r="I82" s="52">
        <f t="shared" ref="I82:J82" si="36">I83</f>
        <v>4200000</v>
      </c>
      <c r="J82" s="49">
        <f t="shared" si="36"/>
        <v>4200000</v>
      </c>
    </row>
    <row r="83" spans="2:10" ht="13.5" customHeight="1">
      <c r="B83" s="50" t="s">
        <v>15</v>
      </c>
      <c r="C83" s="51" t="s">
        <v>23</v>
      </c>
      <c r="D83" s="51" t="s">
        <v>30</v>
      </c>
      <c r="E83" s="51" t="s">
        <v>8</v>
      </c>
      <c r="F83" s="51" t="s">
        <v>46</v>
      </c>
      <c r="G83" s="53"/>
      <c r="H83" s="52">
        <f>H84</f>
        <v>4539000</v>
      </c>
      <c r="I83" s="52">
        <f t="shared" ref="I83:J84" si="37">I84</f>
        <v>4200000</v>
      </c>
      <c r="J83" s="49">
        <f t="shared" si="37"/>
        <v>4200000</v>
      </c>
    </row>
    <row r="84" spans="2:10" ht="39.75" customHeight="1">
      <c r="B84" s="50" t="s">
        <v>110</v>
      </c>
      <c r="C84" s="51" t="s">
        <v>23</v>
      </c>
      <c r="D84" s="51" t="s">
        <v>30</v>
      </c>
      <c r="E84" s="51" t="s">
        <v>8</v>
      </c>
      <c r="F84" s="51" t="s">
        <v>47</v>
      </c>
      <c r="G84" s="53"/>
      <c r="H84" s="52">
        <f>H85</f>
        <v>4539000</v>
      </c>
      <c r="I84" s="52">
        <f t="shared" si="37"/>
        <v>4200000</v>
      </c>
      <c r="J84" s="49">
        <f t="shared" si="37"/>
        <v>4200000</v>
      </c>
    </row>
    <row r="85" spans="2:10" ht="69" customHeight="1">
      <c r="B85" s="50" t="s">
        <v>93</v>
      </c>
      <c r="C85" s="51" t="s">
        <v>23</v>
      </c>
      <c r="D85" s="51" t="s">
        <v>30</v>
      </c>
      <c r="E85" s="51" t="s">
        <v>8</v>
      </c>
      <c r="F85" s="51" t="s">
        <v>57</v>
      </c>
      <c r="G85" s="53"/>
      <c r="H85" s="52">
        <f>H86</f>
        <v>4539000</v>
      </c>
      <c r="I85" s="52">
        <f t="shared" ref="I85:J85" si="38">I86</f>
        <v>4200000</v>
      </c>
      <c r="J85" s="49">
        <f t="shared" si="38"/>
        <v>4200000</v>
      </c>
    </row>
    <row r="86" spans="2:10" ht="52.5" customHeight="1">
      <c r="B86" s="50" t="s">
        <v>71</v>
      </c>
      <c r="C86" s="51" t="s">
        <v>23</v>
      </c>
      <c r="D86" s="51" t="s">
        <v>30</v>
      </c>
      <c r="E86" s="51" t="s">
        <v>8</v>
      </c>
      <c r="F86" s="51" t="s">
        <v>57</v>
      </c>
      <c r="G86" s="53">
        <v>240</v>
      </c>
      <c r="H86" s="52">
        <v>4539000</v>
      </c>
      <c r="I86" s="52">
        <v>4200000</v>
      </c>
      <c r="J86" s="49">
        <v>4200000</v>
      </c>
    </row>
    <row r="87" spans="2:10" ht="18.75" customHeight="1">
      <c r="B87" s="17" t="s">
        <v>42</v>
      </c>
      <c r="C87" s="18" t="s">
        <v>23</v>
      </c>
      <c r="D87" s="18" t="s">
        <v>30</v>
      </c>
      <c r="E87" s="18" t="s">
        <v>31</v>
      </c>
      <c r="F87" s="18"/>
      <c r="G87" s="20"/>
      <c r="H87" s="38">
        <f>H93+H88</f>
        <v>17853633</v>
      </c>
      <c r="I87" s="38">
        <f t="shared" ref="I87:J87" si="39">I93</f>
        <v>3650000</v>
      </c>
      <c r="J87" s="39">
        <f t="shared" si="39"/>
        <v>3650000</v>
      </c>
    </row>
    <row r="88" spans="2:10" ht="80.25" customHeight="1">
      <c r="B88" s="17" t="s">
        <v>156</v>
      </c>
      <c r="C88" s="18" t="s">
        <v>23</v>
      </c>
      <c r="D88" s="18" t="s">
        <v>30</v>
      </c>
      <c r="E88" s="18" t="s">
        <v>31</v>
      </c>
      <c r="F88" s="18" t="s">
        <v>152</v>
      </c>
      <c r="G88" s="20"/>
      <c r="H88" s="38">
        <f>H89</f>
        <v>13203633</v>
      </c>
      <c r="I88" s="38">
        <f t="shared" ref="I88:J88" si="40">I89</f>
        <v>0</v>
      </c>
      <c r="J88" s="39">
        <f t="shared" si="40"/>
        <v>0</v>
      </c>
    </row>
    <row r="89" spans="2:10" ht="26.25" customHeight="1">
      <c r="B89" s="50" t="s">
        <v>126</v>
      </c>
      <c r="C89" s="18" t="s">
        <v>23</v>
      </c>
      <c r="D89" s="18" t="s">
        <v>30</v>
      </c>
      <c r="E89" s="18" t="s">
        <v>31</v>
      </c>
      <c r="F89" s="18" t="s">
        <v>153</v>
      </c>
      <c r="G89" s="20"/>
      <c r="H89" s="38">
        <f>H90</f>
        <v>13203633</v>
      </c>
      <c r="I89" s="38">
        <f t="shared" ref="I89:J90" si="41">I90</f>
        <v>0</v>
      </c>
      <c r="J89" s="39">
        <f t="shared" si="41"/>
        <v>0</v>
      </c>
    </row>
    <row r="90" spans="2:10" ht="84" customHeight="1">
      <c r="B90" s="17" t="s">
        <v>155</v>
      </c>
      <c r="C90" s="18" t="s">
        <v>23</v>
      </c>
      <c r="D90" s="18" t="s">
        <v>30</v>
      </c>
      <c r="E90" s="18" t="s">
        <v>31</v>
      </c>
      <c r="F90" s="18" t="s">
        <v>154</v>
      </c>
      <c r="G90" s="20"/>
      <c r="H90" s="38">
        <f>H91</f>
        <v>13203633</v>
      </c>
      <c r="I90" s="38">
        <f t="shared" si="41"/>
        <v>0</v>
      </c>
      <c r="J90" s="39">
        <f t="shared" si="41"/>
        <v>0</v>
      </c>
    </row>
    <row r="91" spans="2:10" ht="143.25" customHeight="1">
      <c r="B91" s="50" t="s">
        <v>167</v>
      </c>
      <c r="C91" s="18" t="s">
        <v>23</v>
      </c>
      <c r="D91" s="18" t="s">
        <v>30</v>
      </c>
      <c r="E91" s="18" t="s">
        <v>31</v>
      </c>
      <c r="F91" s="18" t="s">
        <v>166</v>
      </c>
      <c r="G91" s="20"/>
      <c r="H91" s="38">
        <f>H92</f>
        <v>13203633</v>
      </c>
      <c r="I91" s="38">
        <f t="shared" ref="I91:J91" si="42">I92</f>
        <v>0</v>
      </c>
      <c r="J91" s="39">
        <f t="shared" si="42"/>
        <v>0</v>
      </c>
    </row>
    <row r="92" spans="2:10" ht="54.75" customHeight="1">
      <c r="B92" s="50" t="s">
        <v>71</v>
      </c>
      <c r="C92" s="18" t="s">
        <v>23</v>
      </c>
      <c r="D92" s="18" t="s">
        <v>30</v>
      </c>
      <c r="E92" s="18" t="s">
        <v>31</v>
      </c>
      <c r="F92" s="18" t="s">
        <v>166</v>
      </c>
      <c r="G92" s="20">
        <v>240</v>
      </c>
      <c r="H92" s="38">
        <v>13203633</v>
      </c>
      <c r="I92" s="38">
        <v>0</v>
      </c>
      <c r="J92" s="39">
        <v>0</v>
      </c>
    </row>
    <row r="93" spans="2:10" ht="21.75" customHeight="1">
      <c r="B93" s="50" t="s">
        <v>15</v>
      </c>
      <c r="C93" s="51" t="s">
        <v>23</v>
      </c>
      <c r="D93" s="51" t="s">
        <v>30</v>
      </c>
      <c r="E93" s="51" t="s">
        <v>31</v>
      </c>
      <c r="F93" s="51" t="s">
        <v>46</v>
      </c>
      <c r="G93" s="53"/>
      <c r="H93" s="52">
        <f t="shared" ref="H93:J94" si="43">H94</f>
        <v>4650000</v>
      </c>
      <c r="I93" s="52">
        <f t="shared" si="43"/>
        <v>3650000</v>
      </c>
      <c r="J93" s="49">
        <f t="shared" si="43"/>
        <v>3650000</v>
      </c>
    </row>
    <row r="94" spans="2:10" ht="40.5" customHeight="1">
      <c r="B94" s="50" t="s">
        <v>110</v>
      </c>
      <c r="C94" s="51" t="s">
        <v>23</v>
      </c>
      <c r="D94" s="51" t="s">
        <v>30</v>
      </c>
      <c r="E94" s="51" t="s">
        <v>31</v>
      </c>
      <c r="F94" s="51" t="s">
        <v>47</v>
      </c>
      <c r="G94" s="53"/>
      <c r="H94" s="52">
        <f>H95</f>
        <v>4650000</v>
      </c>
      <c r="I94" s="52">
        <f t="shared" si="43"/>
        <v>3650000</v>
      </c>
      <c r="J94" s="49">
        <f t="shared" si="43"/>
        <v>3650000</v>
      </c>
    </row>
    <row r="95" spans="2:10" ht="39.75" customHeight="1">
      <c r="B95" s="50" t="s">
        <v>64</v>
      </c>
      <c r="C95" s="51" t="s">
        <v>23</v>
      </c>
      <c r="D95" s="51" t="s">
        <v>30</v>
      </c>
      <c r="E95" s="51" t="s">
        <v>31</v>
      </c>
      <c r="F95" s="51" t="s">
        <v>58</v>
      </c>
      <c r="G95" s="53"/>
      <c r="H95" s="52">
        <f>H96</f>
        <v>4650000</v>
      </c>
      <c r="I95" s="52">
        <f t="shared" ref="I95:J95" si="44">I96</f>
        <v>3650000</v>
      </c>
      <c r="J95" s="49">
        <f t="shared" si="44"/>
        <v>3650000</v>
      </c>
    </row>
    <row r="96" spans="2:10" ht="55.5" customHeight="1">
      <c r="B96" s="50" t="s">
        <v>71</v>
      </c>
      <c r="C96" s="51" t="s">
        <v>23</v>
      </c>
      <c r="D96" s="51" t="s">
        <v>30</v>
      </c>
      <c r="E96" s="51" t="s">
        <v>31</v>
      </c>
      <c r="F96" s="51" t="s">
        <v>58</v>
      </c>
      <c r="G96" s="53">
        <v>240</v>
      </c>
      <c r="H96" s="52">
        <v>4650000</v>
      </c>
      <c r="I96" s="52">
        <v>3650000</v>
      </c>
      <c r="J96" s="49">
        <v>3650000</v>
      </c>
    </row>
    <row r="97" spans="2:13" ht="16.5" customHeight="1">
      <c r="B97" s="50" t="s">
        <v>43</v>
      </c>
      <c r="C97" s="51" t="s">
        <v>23</v>
      </c>
      <c r="D97" s="51" t="s">
        <v>30</v>
      </c>
      <c r="E97" s="51" t="s">
        <v>10</v>
      </c>
      <c r="F97" s="51"/>
      <c r="G97" s="53"/>
      <c r="H97" s="52">
        <f>H98</f>
        <v>8200000</v>
      </c>
      <c r="I97" s="52">
        <f t="shared" ref="I97:J97" si="45">I98</f>
        <v>5513366.0800000001</v>
      </c>
      <c r="J97" s="49">
        <f t="shared" si="45"/>
        <v>5862195.6500000004</v>
      </c>
    </row>
    <row r="98" spans="2:13" ht="23.25" customHeight="1">
      <c r="B98" s="50" t="s">
        <v>15</v>
      </c>
      <c r="C98" s="51" t="s">
        <v>23</v>
      </c>
      <c r="D98" s="51" t="s">
        <v>30</v>
      </c>
      <c r="E98" s="51" t="s">
        <v>10</v>
      </c>
      <c r="F98" s="51" t="s">
        <v>46</v>
      </c>
      <c r="G98" s="53"/>
      <c r="H98" s="52">
        <f>H99</f>
        <v>8200000</v>
      </c>
      <c r="I98" s="52">
        <f t="shared" ref="I98:J98" si="46">I99</f>
        <v>5513366.0800000001</v>
      </c>
      <c r="J98" s="49">
        <f t="shared" si="46"/>
        <v>5862195.6500000004</v>
      </c>
    </row>
    <row r="99" spans="2:13" ht="41.25" customHeight="1">
      <c r="B99" s="50" t="s">
        <v>110</v>
      </c>
      <c r="C99" s="51" t="s">
        <v>23</v>
      </c>
      <c r="D99" s="51" t="s">
        <v>30</v>
      </c>
      <c r="E99" s="51" t="s">
        <v>10</v>
      </c>
      <c r="F99" s="51" t="s">
        <v>47</v>
      </c>
      <c r="G99" s="53"/>
      <c r="H99" s="52">
        <f>H100+H102</f>
        <v>8200000</v>
      </c>
      <c r="I99" s="52">
        <f t="shared" ref="I99:J99" si="47">I100+I102</f>
        <v>5513366.0800000001</v>
      </c>
      <c r="J99" s="49">
        <f t="shared" si="47"/>
        <v>5862195.6500000004</v>
      </c>
    </row>
    <row r="100" spans="2:13" ht="39" customHeight="1">
      <c r="B100" s="50" t="s">
        <v>65</v>
      </c>
      <c r="C100" s="51" t="s">
        <v>23</v>
      </c>
      <c r="D100" s="51" t="s">
        <v>30</v>
      </c>
      <c r="E100" s="51" t="s">
        <v>10</v>
      </c>
      <c r="F100" s="51" t="s">
        <v>60</v>
      </c>
      <c r="G100" s="53"/>
      <c r="H100" s="52">
        <f>H101</f>
        <v>4500000</v>
      </c>
      <c r="I100" s="52">
        <f>I101</f>
        <v>4013366.08</v>
      </c>
      <c r="J100" s="49">
        <f>J101</f>
        <v>4362195.6500000004</v>
      </c>
    </row>
    <row r="101" spans="2:13" ht="53.25" customHeight="1">
      <c r="B101" s="50" t="s">
        <v>71</v>
      </c>
      <c r="C101" s="51" t="s">
        <v>23</v>
      </c>
      <c r="D101" s="51" t="s">
        <v>30</v>
      </c>
      <c r="E101" s="51" t="s">
        <v>10</v>
      </c>
      <c r="F101" s="51" t="s">
        <v>60</v>
      </c>
      <c r="G101" s="53">
        <v>240</v>
      </c>
      <c r="H101" s="52">
        <v>4500000</v>
      </c>
      <c r="I101" s="52">
        <v>4013366.08</v>
      </c>
      <c r="J101" s="49">
        <v>4362195.6500000004</v>
      </c>
    </row>
    <row r="102" spans="2:13" ht="55.5" customHeight="1">
      <c r="B102" s="50" t="s">
        <v>59</v>
      </c>
      <c r="C102" s="51" t="s">
        <v>23</v>
      </c>
      <c r="D102" s="51" t="s">
        <v>30</v>
      </c>
      <c r="E102" s="51" t="s">
        <v>10</v>
      </c>
      <c r="F102" s="51" t="s">
        <v>61</v>
      </c>
      <c r="G102" s="53"/>
      <c r="H102" s="52">
        <f>H103</f>
        <v>3700000</v>
      </c>
      <c r="I102" s="52">
        <f t="shared" ref="I102:J102" si="48">I103</f>
        <v>1500000</v>
      </c>
      <c r="J102" s="49">
        <f t="shared" si="48"/>
        <v>1500000</v>
      </c>
    </row>
    <row r="103" spans="2:13" ht="54" customHeight="1">
      <c r="B103" s="50" t="s">
        <v>71</v>
      </c>
      <c r="C103" s="51" t="s">
        <v>23</v>
      </c>
      <c r="D103" s="51" t="s">
        <v>30</v>
      </c>
      <c r="E103" s="51" t="s">
        <v>10</v>
      </c>
      <c r="F103" s="51" t="s">
        <v>61</v>
      </c>
      <c r="G103" s="53">
        <v>240</v>
      </c>
      <c r="H103" s="52">
        <v>3700000</v>
      </c>
      <c r="I103" s="52">
        <v>1500000</v>
      </c>
      <c r="J103" s="49">
        <v>1500000</v>
      </c>
    </row>
    <row r="104" spans="2:13" ht="40.5" customHeight="1">
      <c r="B104" s="21" t="s">
        <v>33</v>
      </c>
      <c r="C104" s="51" t="s">
        <v>23</v>
      </c>
      <c r="D104" s="51" t="s">
        <v>30</v>
      </c>
      <c r="E104" s="51" t="s">
        <v>30</v>
      </c>
      <c r="F104" s="51"/>
      <c r="G104" s="53"/>
      <c r="H104" s="52">
        <f t="shared" ref="H104:J106" si="49">H105</f>
        <v>34181012</v>
      </c>
      <c r="I104" s="52">
        <f t="shared" si="49"/>
        <v>34181012</v>
      </c>
      <c r="J104" s="49">
        <f t="shared" si="49"/>
        <v>34181012</v>
      </c>
    </row>
    <row r="105" spans="2:13" ht="18" customHeight="1">
      <c r="B105" s="50" t="s">
        <v>15</v>
      </c>
      <c r="C105" s="51" t="s">
        <v>23</v>
      </c>
      <c r="D105" s="51" t="s">
        <v>30</v>
      </c>
      <c r="E105" s="51" t="s">
        <v>30</v>
      </c>
      <c r="F105" s="51" t="s">
        <v>46</v>
      </c>
      <c r="G105" s="53"/>
      <c r="H105" s="52">
        <f t="shared" si="49"/>
        <v>34181012</v>
      </c>
      <c r="I105" s="52">
        <f t="shared" si="49"/>
        <v>34181012</v>
      </c>
      <c r="J105" s="49">
        <f t="shared" si="49"/>
        <v>34181012</v>
      </c>
    </row>
    <row r="106" spans="2:13" ht="38.25" customHeight="1">
      <c r="B106" s="50" t="s">
        <v>110</v>
      </c>
      <c r="C106" s="51" t="s">
        <v>23</v>
      </c>
      <c r="D106" s="51" t="s">
        <v>30</v>
      </c>
      <c r="E106" s="51" t="s">
        <v>30</v>
      </c>
      <c r="F106" s="51" t="s">
        <v>47</v>
      </c>
      <c r="G106" s="53"/>
      <c r="H106" s="52">
        <f>H107</f>
        <v>34181012</v>
      </c>
      <c r="I106" s="52">
        <f t="shared" si="49"/>
        <v>34181012</v>
      </c>
      <c r="J106" s="49">
        <f t="shared" si="49"/>
        <v>34181012</v>
      </c>
    </row>
    <row r="107" spans="2:13" ht="69.75" customHeight="1">
      <c r="B107" s="50" t="s">
        <v>100</v>
      </c>
      <c r="C107" s="51" t="s">
        <v>23</v>
      </c>
      <c r="D107" s="51" t="s">
        <v>30</v>
      </c>
      <c r="E107" s="51" t="s">
        <v>30</v>
      </c>
      <c r="F107" s="51" t="s">
        <v>66</v>
      </c>
      <c r="G107" s="53"/>
      <c r="H107" s="52">
        <f>H108+H109+H110</f>
        <v>34181012</v>
      </c>
      <c r="I107" s="52">
        <f t="shared" ref="I107:J107" si="50">I108+I109+I110</f>
        <v>34181012</v>
      </c>
      <c r="J107" s="49">
        <f t="shared" si="50"/>
        <v>34181012</v>
      </c>
    </row>
    <row r="108" spans="2:13" ht="29.25" customHeight="1">
      <c r="B108" s="50" t="s">
        <v>74</v>
      </c>
      <c r="C108" s="51" t="s">
        <v>23</v>
      </c>
      <c r="D108" s="51" t="s">
        <v>30</v>
      </c>
      <c r="E108" s="51" t="s">
        <v>30</v>
      </c>
      <c r="F108" s="51" t="s">
        <v>66</v>
      </c>
      <c r="G108" s="53">
        <v>110</v>
      </c>
      <c r="H108" s="52">
        <v>26601212</v>
      </c>
      <c r="I108" s="52">
        <v>26601212</v>
      </c>
      <c r="J108" s="49">
        <v>26601212</v>
      </c>
    </row>
    <row r="109" spans="2:13" ht="51.75" customHeight="1">
      <c r="B109" s="50" t="s">
        <v>71</v>
      </c>
      <c r="C109" s="51" t="s">
        <v>23</v>
      </c>
      <c r="D109" s="51" t="s">
        <v>30</v>
      </c>
      <c r="E109" s="51" t="s">
        <v>30</v>
      </c>
      <c r="F109" s="51" t="s">
        <v>66</v>
      </c>
      <c r="G109" s="53">
        <v>240</v>
      </c>
      <c r="H109" s="52">
        <v>7367400</v>
      </c>
      <c r="I109" s="52">
        <v>7367400</v>
      </c>
      <c r="J109" s="49">
        <v>7367400</v>
      </c>
    </row>
    <row r="110" spans="2:13" ht="29.25" customHeight="1">
      <c r="B110" s="50" t="s">
        <v>72</v>
      </c>
      <c r="C110" s="51" t="s">
        <v>23</v>
      </c>
      <c r="D110" s="51" t="s">
        <v>30</v>
      </c>
      <c r="E110" s="51" t="s">
        <v>30</v>
      </c>
      <c r="F110" s="51" t="s">
        <v>66</v>
      </c>
      <c r="G110" s="53">
        <v>850</v>
      </c>
      <c r="H110" s="52">
        <v>212400</v>
      </c>
      <c r="I110" s="52">
        <v>212400</v>
      </c>
      <c r="J110" s="49">
        <v>212400</v>
      </c>
    </row>
    <row r="111" spans="2:13" ht="15.75" customHeight="1">
      <c r="B111" s="50" t="s">
        <v>20</v>
      </c>
      <c r="C111" s="51" t="s">
        <v>23</v>
      </c>
      <c r="D111" s="51">
        <v>10</v>
      </c>
      <c r="E111" s="51"/>
      <c r="F111" s="51"/>
      <c r="G111" s="53"/>
      <c r="H111" s="52">
        <f>SUM(H112)</f>
        <v>227100</v>
      </c>
      <c r="I111" s="52">
        <f t="shared" ref="I111:J111" si="51">SUM(I112)</f>
        <v>239600</v>
      </c>
      <c r="J111" s="49">
        <f t="shared" si="51"/>
        <v>308400</v>
      </c>
      <c r="L111" s="4"/>
      <c r="M111" s="4"/>
    </row>
    <row r="112" spans="2:13" ht="18" customHeight="1">
      <c r="B112" s="50" t="s">
        <v>21</v>
      </c>
      <c r="C112" s="51" t="s">
        <v>23</v>
      </c>
      <c r="D112" s="51">
        <v>10</v>
      </c>
      <c r="E112" s="51" t="s">
        <v>8</v>
      </c>
      <c r="F112" s="51"/>
      <c r="G112" s="53"/>
      <c r="H112" s="52">
        <f t="shared" ref="H112:J115" si="52">SUM(H113)</f>
        <v>227100</v>
      </c>
      <c r="I112" s="52">
        <f t="shared" si="52"/>
        <v>239600</v>
      </c>
      <c r="J112" s="49">
        <f t="shared" si="52"/>
        <v>308400</v>
      </c>
      <c r="L112" s="4"/>
      <c r="M112" s="4"/>
    </row>
    <row r="113" spans="1:13" ht="18.75" customHeight="1">
      <c r="B113" s="50" t="s">
        <v>18</v>
      </c>
      <c r="C113" s="51" t="s">
        <v>23</v>
      </c>
      <c r="D113" s="51">
        <v>10</v>
      </c>
      <c r="E113" s="51" t="s">
        <v>8</v>
      </c>
      <c r="F113" s="51" t="s">
        <v>46</v>
      </c>
      <c r="G113" s="53"/>
      <c r="H113" s="52">
        <f t="shared" si="52"/>
        <v>227100</v>
      </c>
      <c r="I113" s="52">
        <f t="shared" si="52"/>
        <v>239600</v>
      </c>
      <c r="J113" s="49">
        <f t="shared" si="52"/>
        <v>308400</v>
      </c>
      <c r="L113" s="4"/>
      <c r="M113" s="4"/>
    </row>
    <row r="114" spans="1:13" ht="41.25" customHeight="1">
      <c r="B114" s="50" t="s">
        <v>110</v>
      </c>
      <c r="C114" s="51" t="s">
        <v>23</v>
      </c>
      <c r="D114" s="51">
        <v>10</v>
      </c>
      <c r="E114" s="51" t="s">
        <v>8</v>
      </c>
      <c r="F114" s="51" t="s">
        <v>47</v>
      </c>
      <c r="G114" s="53"/>
      <c r="H114" s="52">
        <f t="shared" si="52"/>
        <v>227100</v>
      </c>
      <c r="I114" s="52">
        <f t="shared" si="52"/>
        <v>239600</v>
      </c>
      <c r="J114" s="49">
        <f t="shared" si="52"/>
        <v>308400</v>
      </c>
      <c r="L114" s="4"/>
      <c r="M114" s="4"/>
    </row>
    <row r="115" spans="1:13" ht="39" customHeight="1">
      <c r="B115" s="50" t="s">
        <v>133</v>
      </c>
      <c r="C115" s="51" t="s">
        <v>23</v>
      </c>
      <c r="D115" s="51">
        <v>10</v>
      </c>
      <c r="E115" s="51" t="s">
        <v>8</v>
      </c>
      <c r="F115" s="51" t="s">
        <v>56</v>
      </c>
      <c r="G115" s="53"/>
      <c r="H115" s="52">
        <f t="shared" si="52"/>
        <v>227100</v>
      </c>
      <c r="I115" s="52">
        <f t="shared" si="52"/>
        <v>239600</v>
      </c>
      <c r="J115" s="49">
        <f t="shared" si="52"/>
        <v>308400</v>
      </c>
      <c r="L115" s="4"/>
      <c r="M115" s="4"/>
    </row>
    <row r="116" spans="1:13" ht="39.6">
      <c r="A116" s="9"/>
      <c r="B116" s="22" t="s">
        <v>107</v>
      </c>
      <c r="C116" s="51" t="s">
        <v>23</v>
      </c>
      <c r="D116" s="51">
        <v>10</v>
      </c>
      <c r="E116" s="51" t="s">
        <v>8</v>
      </c>
      <c r="F116" s="51" t="s">
        <v>56</v>
      </c>
      <c r="G116" s="53">
        <v>310</v>
      </c>
      <c r="H116" s="52">
        <v>227100</v>
      </c>
      <c r="I116" s="52">
        <v>239600</v>
      </c>
      <c r="J116" s="49">
        <v>308400</v>
      </c>
      <c r="L116" s="4"/>
      <c r="M116" s="4"/>
    </row>
    <row r="117" spans="1:13" ht="54.75" customHeight="1">
      <c r="B117" s="42" t="s">
        <v>34</v>
      </c>
      <c r="C117" s="51">
        <v>857</v>
      </c>
      <c r="D117" s="51"/>
      <c r="E117" s="51"/>
      <c r="F117" s="51"/>
      <c r="G117" s="53"/>
      <c r="H117" s="52">
        <f>H118</f>
        <v>225900</v>
      </c>
      <c r="I117" s="52">
        <f t="shared" ref="I117:J117" si="53">I118</f>
        <v>225900</v>
      </c>
      <c r="J117" s="49">
        <f t="shared" si="53"/>
        <v>225900</v>
      </c>
    </row>
    <row r="118" spans="1:13" ht="18.75" customHeight="1">
      <c r="B118" s="50" t="s">
        <v>7</v>
      </c>
      <c r="C118" s="51">
        <v>857</v>
      </c>
      <c r="D118" s="51" t="s">
        <v>8</v>
      </c>
      <c r="E118" s="51"/>
      <c r="F118" s="51"/>
      <c r="G118" s="53"/>
      <c r="H118" s="52">
        <f>H119</f>
        <v>225900</v>
      </c>
      <c r="I118" s="52">
        <f t="shared" ref="I118:J118" si="54">I119</f>
        <v>225900</v>
      </c>
      <c r="J118" s="49">
        <f t="shared" si="54"/>
        <v>225900</v>
      </c>
    </row>
    <row r="119" spans="1:13" ht="84" customHeight="1">
      <c r="B119" s="50" t="s">
        <v>9</v>
      </c>
      <c r="C119" s="51">
        <v>857</v>
      </c>
      <c r="D119" s="51" t="s">
        <v>8</v>
      </c>
      <c r="E119" s="51" t="s">
        <v>10</v>
      </c>
      <c r="F119" s="51"/>
      <c r="G119" s="53"/>
      <c r="H119" s="52">
        <f>H120</f>
        <v>225900</v>
      </c>
      <c r="I119" s="52">
        <f t="shared" ref="I119:J119" si="55">I120</f>
        <v>225900</v>
      </c>
      <c r="J119" s="49">
        <f t="shared" si="55"/>
        <v>225900</v>
      </c>
    </row>
    <row r="120" spans="1:13" ht="42" customHeight="1">
      <c r="B120" s="50" t="s">
        <v>11</v>
      </c>
      <c r="C120" s="51">
        <v>857</v>
      </c>
      <c r="D120" s="51" t="s">
        <v>8</v>
      </c>
      <c r="E120" s="51" t="s">
        <v>10</v>
      </c>
      <c r="F120" s="51" t="s">
        <v>44</v>
      </c>
      <c r="G120" s="53"/>
      <c r="H120" s="52">
        <f t="shared" ref="H120" si="56">SUM(H121)</f>
        <v>225900</v>
      </c>
      <c r="I120" s="52">
        <f t="shared" ref="I120:J120" si="57">SUM(I121)</f>
        <v>225900</v>
      </c>
      <c r="J120" s="49">
        <f t="shared" si="57"/>
        <v>225900</v>
      </c>
    </row>
    <row r="121" spans="1:13" ht="45.75" customHeight="1">
      <c r="B121" s="50" t="s">
        <v>13</v>
      </c>
      <c r="C121" s="51">
        <v>857</v>
      </c>
      <c r="D121" s="51" t="s">
        <v>8</v>
      </c>
      <c r="E121" s="51" t="s">
        <v>10</v>
      </c>
      <c r="F121" s="51" t="s">
        <v>45</v>
      </c>
      <c r="G121" s="53"/>
      <c r="H121" s="52">
        <f>H123</f>
        <v>225900</v>
      </c>
      <c r="I121" s="52">
        <f t="shared" ref="I121:J121" si="58">I123</f>
        <v>225900</v>
      </c>
      <c r="J121" s="49">
        <f t="shared" si="58"/>
        <v>225900</v>
      </c>
    </row>
    <row r="122" spans="1:13" ht="64.5" customHeight="1">
      <c r="B122" s="50" t="s">
        <v>67</v>
      </c>
      <c r="C122" s="51">
        <v>857</v>
      </c>
      <c r="D122" s="51" t="s">
        <v>8</v>
      </c>
      <c r="E122" s="51" t="s">
        <v>10</v>
      </c>
      <c r="F122" s="51" t="s">
        <v>68</v>
      </c>
      <c r="G122" s="53"/>
      <c r="H122" s="52">
        <f t="shared" ref="H122:J122" si="59">H123</f>
        <v>225900</v>
      </c>
      <c r="I122" s="52">
        <f t="shared" si="59"/>
        <v>225900</v>
      </c>
      <c r="J122" s="49">
        <f t="shared" si="59"/>
        <v>225900</v>
      </c>
    </row>
    <row r="123" spans="1:13" s="4" customFormat="1" ht="41.25" customHeight="1">
      <c r="B123" s="48" t="s">
        <v>75</v>
      </c>
      <c r="C123" s="51">
        <v>857</v>
      </c>
      <c r="D123" s="51" t="s">
        <v>8</v>
      </c>
      <c r="E123" s="51" t="s">
        <v>10</v>
      </c>
      <c r="F123" s="51" t="s">
        <v>68</v>
      </c>
      <c r="G123" s="53">
        <v>120</v>
      </c>
      <c r="H123" s="52">
        <v>225900</v>
      </c>
      <c r="I123" s="52">
        <v>225900</v>
      </c>
      <c r="J123" s="49">
        <v>225900</v>
      </c>
    </row>
    <row r="124" spans="1:13" ht="40.200000000000003">
      <c r="B124" s="42" t="s">
        <v>35</v>
      </c>
      <c r="C124" s="31">
        <v>859</v>
      </c>
      <c r="D124" s="51"/>
      <c r="E124" s="51"/>
      <c r="F124" s="51"/>
      <c r="G124" s="53"/>
      <c r="H124" s="52">
        <f>H125+H143</f>
        <v>47939361.800000004</v>
      </c>
      <c r="I124" s="52">
        <f>I125+I143</f>
        <v>38935507.200000003</v>
      </c>
      <c r="J124" s="49">
        <f>J125+J143</f>
        <v>39695967.310000002</v>
      </c>
      <c r="K124" s="5"/>
    </row>
    <row r="125" spans="1:13">
      <c r="B125" s="50" t="s">
        <v>91</v>
      </c>
      <c r="C125" s="51">
        <v>859</v>
      </c>
      <c r="D125" s="51" t="s">
        <v>17</v>
      </c>
      <c r="E125" s="51"/>
      <c r="F125" s="51"/>
      <c r="G125" s="53"/>
      <c r="H125" s="52">
        <f>H126</f>
        <v>31004161.800000004</v>
      </c>
      <c r="I125" s="52">
        <f>I126</f>
        <v>22021582.259999998</v>
      </c>
      <c r="J125" s="49">
        <f>J126</f>
        <v>22710629.760000002</v>
      </c>
    </row>
    <row r="126" spans="1:13">
      <c r="B126" s="50" t="s">
        <v>36</v>
      </c>
      <c r="C126" s="51">
        <v>859</v>
      </c>
      <c r="D126" s="51" t="s">
        <v>17</v>
      </c>
      <c r="E126" s="51" t="s">
        <v>8</v>
      </c>
      <c r="F126" s="51"/>
      <c r="G126" s="53"/>
      <c r="H126" s="52">
        <f>H127</f>
        <v>31004161.800000004</v>
      </c>
      <c r="I126" s="52">
        <f t="shared" ref="I126:J126" si="60">I127</f>
        <v>22021582.259999998</v>
      </c>
      <c r="J126" s="49">
        <f t="shared" si="60"/>
        <v>22710629.760000002</v>
      </c>
    </row>
    <row r="127" spans="1:13" ht="66.599999999999994">
      <c r="B127" s="46" t="s">
        <v>158</v>
      </c>
      <c r="C127" s="51">
        <v>859</v>
      </c>
      <c r="D127" s="51" t="s">
        <v>17</v>
      </c>
      <c r="E127" s="51" t="s">
        <v>8</v>
      </c>
      <c r="F127" s="51" t="s">
        <v>69</v>
      </c>
      <c r="G127" s="53"/>
      <c r="H127" s="52">
        <f>H128+H132</f>
        <v>31004161.800000004</v>
      </c>
      <c r="I127" s="52">
        <f t="shared" ref="I127:J127" si="61">I128+I132</f>
        <v>22021582.259999998</v>
      </c>
      <c r="J127" s="49">
        <f t="shared" si="61"/>
        <v>22710629.760000002</v>
      </c>
    </row>
    <row r="128" spans="1:13" ht="69.75" customHeight="1">
      <c r="B128" s="34" t="s">
        <v>159</v>
      </c>
      <c r="C128" s="51" t="s">
        <v>37</v>
      </c>
      <c r="D128" s="51" t="s">
        <v>17</v>
      </c>
      <c r="E128" s="51" t="s">
        <v>8</v>
      </c>
      <c r="F128" s="51" t="s">
        <v>161</v>
      </c>
      <c r="G128" s="53"/>
      <c r="H128" s="52">
        <f>H129</f>
        <v>10539661.720000001</v>
      </c>
      <c r="I128" s="52">
        <f t="shared" ref="I128:J128" si="62">I129</f>
        <v>0</v>
      </c>
      <c r="J128" s="49">
        <f t="shared" si="62"/>
        <v>0</v>
      </c>
    </row>
    <row r="129" spans="2:10" ht="27">
      <c r="B129" s="50" t="s">
        <v>160</v>
      </c>
      <c r="C129" s="51" t="s">
        <v>37</v>
      </c>
      <c r="D129" s="51" t="s">
        <v>17</v>
      </c>
      <c r="E129" s="51" t="s">
        <v>8</v>
      </c>
      <c r="F129" s="51" t="s">
        <v>162</v>
      </c>
      <c r="G129" s="53"/>
      <c r="H129" s="52">
        <f>H130</f>
        <v>10539661.720000001</v>
      </c>
      <c r="I129" s="52">
        <f t="shared" ref="I129:J129" si="63">I130</f>
        <v>0</v>
      </c>
      <c r="J129" s="49">
        <f t="shared" si="63"/>
        <v>0</v>
      </c>
    </row>
    <row r="130" spans="2:10" ht="29.25" customHeight="1">
      <c r="B130" s="50" t="s">
        <v>169</v>
      </c>
      <c r="C130" s="51" t="s">
        <v>37</v>
      </c>
      <c r="D130" s="51" t="s">
        <v>17</v>
      </c>
      <c r="E130" s="51" t="s">
        <v>8</v>
      </c>
      <c r="F130" s="51" t="s">
        <v>168</v>
      </c>
      <c r="G130" s="53"/>
      <c r="H130" s="52">
        <f>H131</f>
        <v>10539661.720000001</v>
      </c>
      <c r="I130" s="52">
        <f t="shared" ref="I130:J130" si="64">I131</f>
        <v>0</v>
      </c>
      <c r="J130" s="49">
        <f t="shared" si="64"/>
        <v>0</v>
      </c>
    </row>
    <row r="131" spans="2:10" ht="27">
      <c r="B131" s="50" t="s">
        <v>76</v>
      </c>
      <c r="C131" s="51" t="s">
        <v>37</v>
      </c>
      <c r="D131" s="51" t="s">
        <v>17</v>
      </c>
      <c r="E131" s="51" t="s">
        <v>8</v>
      </c>
      <c r="F131" s="51" t="s">
        <v>168</v>
      </c>
      <c r="G131" s="53">
        <v>610</v>
      </c>
      <c r="H131" s="52">
        <v>10539661.720000001</v>
      </c>
      <c r="I131" s="52">
        <v>0</v>
      </c>
      <c r="J131" s="49">
        <v>0</v>
      </c>
    </row>
    <row r="132" spans="2:10" ht="27">
      <c r="B132" s="50" t="s">
        <v>126</v>
      </c>
      <c r="C132" s="51">
        <v>859</v>
      </c>
      <c r="D132" s="51" t="s">
        <v>17</v>
      </c>
      <c r="E132" s="51" t="s">
        <v>8</v>
      </c>
      <c r="F132" s="51" t="s">
        <v>134</v>
      </c>
      <c r="G132" s="53"/>
      <c r="H132" s="52">
        <f>H133+H138</f>
        <v>20464500.080000002</v>
      </c>
      <c r="I132" s="52">
        <f>I133+I138</f>
        <v>22021582.259999998</v>
      </c>
      <c r="J132" s="49">
        <f>J133+J138</f>
        <v>22710629.760000002</v>
      </c>
    </row>
    <row r="133" spans="2:10" ht="66.75" customHeight="1">
      <c r="B133" s="50" t="s">
        <v>136</v>
      </c>
      <c r="C133" s="51" t="s">
        <v>37</v>
      </c>
      <c r="D133" s="51" t="s">
        <v>17</v>
      </c>
      <c r="E133" s="51" t="s">
        <v>8</v>
      </c>
      <c r="F133" s="51" t="s">
        <v>135</v>
      </c>
      <c r="G133" s="53"/>
      <c r="H133" s="52">
        <f>H134+H136</f>
        <v>13465314.100000001</v>
      </c>
      <c r="I133" s="52">
        <f t="shared" ref="I133:J133" si="65">I134+I136</f>
        <v>14752014.59</v>
      </c>
      <c r="J133" s="49">
        <f t="shared" si="65"/>
        <v>15236467.140000001</v>
      </c>
    </row>
    <row r="134" spans="2:10" s="6" customFormat="1" ht="64.5" customHeight="1">
      <c r="B134" s="50" t="s">
        <v>97</v>
      </c>
      <c r="C134" s="51">
        <v>859</v>
      </c>
      <c r="D134" s="51" t="s">
        <v>17</v>
      </c>
      <c r="E134" s="51" t="s">
        <v>8</v>
      </c>
      <c r="F134" s="51" t="s">
        <v>137</v>
      </c>
      <c r="G134" s="53"/>
      <c r="H134" s="52">
        <f>H135</f>
        <v>12959302.800000001</v>
      </c>
      <c r="I134" s="52">
        <f t="shared" ref="I134:J134" si="66">I135</f>
        <v>14210582.51</v>
      </c>
      <c r="J134" s="49">
        <f t="shared" si="66"/>
        <v>14660924.82</v>
      </c>
    </row>
    <row r="135" spans="2:10" s="6" customFormat="1" ht="26.25" customHeight="1">
      <c r="B135" s="50" t="s">
        <v>76</v>
      </c>
      <c r="C135" s="51">
        <v>859</v>
      </c>
      <c r="D135" s="51" t="s">
        <v>17</v>
      </c>
      <c r="E135" s="51" t="s">
        <v>8</v>
      </c>
      <c r="F135" s="51" t="s">
        <v>137</v>
      </c>
      <c r="G135" s="53">
        <v>610</v>
      </c>
      <c r="H135" s="52">
        <v>12959302.800000001</v>
      </c>
      <c r="I135" s="52">
        <v>14210582.51</v>
      </c>
      <c r="J135" s="49">
        <v>14660924.82</v>
      </c>
    </row>
    <row r="136" spans="2:10" s="6" customFormat="1" ht="78.75" customHeight="1">
      <c r="B136" s="50" t="s">
        <v>139</v>
      </c>
      <c r="C136" s="51" t="s">
        <v>37</v>
      </c>
      <c r="D136" s="51" t="s">
        <v>17</v>
      </c>
      <c r="E136" s="51" t="s">
        <v>8</v>
      </c>
      <c r="F136" s="51" t="s">
        <v>138</v>
      </c>
      <c r="G136" s="53"/>
      <c r="H136" s="52">
        <f>H137</f>
        <v>506011.3</v>
      </c>
      <c r="I136" s="52">
        <f t="shared" ref="I136:J136" si="67">I137</f>
        <v>541432.07999999996</v>
      </c>
      <c r="J136" s="49">
        <f t="shared" si="67"/>
        <v>575542.31999999995</v>
      </c>
    </row>
    <row r="137" spans="2:10" s="6" customFormat="1" ht="26.25" customHeight="1">
      <c r="B137" s="50" t="s">
        <v>76</v>
      </c>
      <c r="C137" s="51" t="s">
        <v>37</v>
      </c>
      <c r="D137" s="51" t="s">
        <v>17</v>
      </c>
      <c r="E137" s="51" t="s">
        <v>8</v>
      </c>
      <c r="F137" s="51" t="s">
        <v>138</v>
      </c>
      <c r="G137" s="53">
        <v>610</v>
      </c>
      <c r="H137" s="52">
        <v>506011.3</v>
      </c>
      <c r="I137" s="52">
        <v>541432.07999999996</v>
      </c>
      <c r="J137" s="49">
        <v>575542.31999999995</v>
      </c>
    </row>
    <row r="138" spans="2:10" s="6" customFormat="1" ht="52.8">
      <c r="B138" s="50" t="s">
        <v>142</v>
      </c>
      <c r="C138" s="51" t="s">
        <v>37</v>
      </c>
      <c r="D138" s="51" t="s">
        <v>17</v>
      </c>
      <c r="E138" s="51" t="s">
        <v>8</v>
      </c>
      <c r="F138" s="51" t="s">
        <v>140</v>
      </c>
      <c r="G138" s="53"/>
      <c r="H138" s="52">
        <f>H139+H141</f>
        <v>6999185.9800000004</v>
      </c>
      <c r="I138" s="52">
        <f t="shared" ref="I138:J138" si="68">I139+I141</f>
        <v>7269567.6699999999</v>
      </c>
      <c r="J138" s="49">
        <f t="shared" si="68"/>
        <v>7474162.6200000001</v>
      </c>
    </row>
    <row r="139" spans="2:10" s="6" customFormat="1" ht="64.5" customHeight="1">
      <c r="B139" s="50" t="s">
        <v>98</v>
      </c>
      <c r="C139" s="51" t="s">
        <v>37</v>
      </c>
      <c r="D139" s="51" t="s">
        <v>17</v>
      </c>
      <c r="E139" s="51" t="s">
        <v>8</v>
      </c>
      <c r="F139" s="51" t="s">
        <v>141</v>
      </c>
      <c r="G139" s="53"/>
      <c r="H139" s="52">
        <f>H140</f>
        <v>6695579.2000000002</v>
      </c>
      <c r="I139" s="52">
        <f t="shared" ref="I139:J139" si="69">I140</f>
        <v>6944708.4199999999</v>
      </c>
      <c r="J139" s="49">
        <f t="shared" si="69"/>
        <v>7128837.2300000004</v>
      </c>
    </row>
    <row r="140" spans="2:10" s="6" customFormat="1" ht="24" customHeight="1">
      <c r="B140" s="50" t="s">
        <v>76</v>
      </c>
      <c r="C140" s="51">
        <v>859</v>
      </c>
      <c r="D140" s="51" t="s">
        <v>17</v>
      </c>
      <c r="E140" s="51" t="s">
        <v>8</v>
      </c>
      <c r="F140" s="51" t="s">
        <v>141</v>
      </c>
      <c r="G140" s="53">
        <v>610</v>
      </c>
      <c r="H140" s="52">
        <v>6695579.2000000002</v>
      </c>
      <c r="I140" s="52">
        <v>6944708.4199999999</v>
      </c>
      <c r="J140" s="49">
        <v>7128837.2300000004</v>
      </c>
    </row>
    <row r="141" spans="2:10" s="6" customFormat="1" ht="81" customHeight="1">
      <c r="B141" s="50" t="s">
        <v>144</v>
      </c>
      <c r="C141" s="51">
        <v>859</v>
      </c>
      <c r="D141" s="51" t="s">
        <v>17</v>
      </c>
      <c r="E141" s="51" t="s">
        <v>8</v>
      </c>
      <c r="F141" s="51" t="s">
        <v>143</v>
      </c>
      <c r="G141" s="53"/>
      <c r="H141" s="52">
        <f>H142</f>
        <v>303606.78000000003</v>
      </c>
      <c r="I141" s="52">
        <f t="shared" ref="I141:J141" si="70">I142</f>
        <v>324859.25</v>
      </c>
      <c r="J141" s="49">
        <f t="shared" si="70"/>
        <v>345325.39</v>
      </c>
    </row>
    <row r="142" spans="2:10" ht="26.25" customHeight="1">
      <c r="B142" s="50" t="s">
        <v>76</v>
      </c>
      <c r="C142" s="51">
        <v>859</v>
      </c>
      <c r="D142" s="51" t="s">
        <v>17</v>
      </c>
      <c r="E142" s="51" t="s">
        <v>8</v>
      </c>
      <c r="F142" s="51" t="s">
        <v>143</v>
      </c>
      <c r="G142" s="53">
        <v>610</v>
      </c>
      <c r="H142" s="52">
        <v>303606.78000000003</v>
      </c>
      <c r="I142" s="52">
        <v>324859.25</v>
      </c>
      <c r="J142" s="49">
        <v>345325.39</v>
      </c>
    </row>
    <row r="143" spans="2:10">
      <c r="B143" s="50" t="s">
        <v>38</v>
      </c>
      <c r="C143" s="51">
        <v>859</v>
      </c>
      <c r="D143" s="51">
        <v>11</v>
      </c>
      <c r="E143" s="51"/>
      <c r="F143" s="51"/>
      <c r="G143" s="53"/>
      <c r="H143" s="52">
        <f>H144</f>
        <v>16935200</v>
      </c>
      <c r="I143" s="52">
        <f t="shared" ref="I143:J143" si="71">I144</f>
        <v>16913924.940000001</v>
      </c>
      <c r="J143" s="49">
        <f t="shared" si="71"/>
        <v>16985337.550000001</v>
      </c>
    </row>
    <row r="144" spans="2:10" ht="22.5" customHeight="1">
      <c r="B144" s="50" t="s">
        <v>39</v>
      </c>
      <c r="C144" s="51">
        <v>859</v>
      </c>
      <c r="D144" s="51">
        <v>11</v>
      </c>
      <c r="E144" s="51" t="s">
        <v>8</v>
      </c>
      <c r="F144" s="51"/>
      <c r="G144" s="53"/>
      <c r="H144" s="52">
        <f>H145</f>
        <v>16935200</v>
      </c>
      <c r="I144" s="52">
        <f t="shared" ref="I144:J144" si="72">I145</f>
        <v>16913924.940000001</v>
      </c>
      <c r="J144" s="49">
        <f t="shared" si="72"/>
        <v>16985337.550000001</v>
      </c>
    </row>
    <row r="145" spans="2:10" ht="69" customHeight="1">
      <c r="B145" s="46" t="s">
        <v>158</v>
      </c>
      <c r="C145" s="51">
        <v>859</v>
      </c>
      <c r="D145" s="51">
        <v>11</v>
      </c>
      <c r="E145" s="51" t="s">
        <v>8</v>
      </c>
      <c r="F145" s="51" t="s">
        <v>69</v>
      </c>
      <c r="G145" s="53"/>
      <c r="H145" s="52">
        <f t="shared" ref="H145:H148" si="73">H146</f>
        <v>16935200</v>
      </c>
      <c r="I145" s="52">
        <f t="shared" ref="I145:J145" si="74">I146</f>
        <v>16913924.940000001</v>
      </c>
      <c r="J145" s="49">
        <f t="shared" si="74"/>
        <v>16985337.550000001</v>
      </c>
    </row>
    <row r="146" spans="2:10" s="6" customFormat="1" ht="33.75" customHeight="1">
      <c r="B146" s="50" t="s">
        <v>126</v>
      </c>
      <c r="C146" s="51">
        <v>859</v>
      </c>
      <c r="D146" s="51">
        <v>11</v>
      </c>
      <c r="E146" s="51" t="s">
        <v>8</v>
      </c>
      <c r="F146" s="51" t="s">
        <v>134</v>
      </c>
      <c r="G146" s="53"/>
      <c r="H146" s="52">
        <f t="shared" si="73"/>
        <v>16935200</v>
      </c>
      <c r="I146" s="52">
        <f t="shared" ref="I146:J146" si="75">I147</f>
        <v>16913924.940000001</v>
      </c>
      <c r="J146" s="49">
        <f t="shared" si="75"/>
        <v>16985337.550000001</v>
      </c>
    </row>
    <row r="147" spans="2:10" s="6" customFormat="1" ht="59.25" customHeight="1">
      <c r="B147" s="50" t="s">
        <v>148</v>
      </c>
      <c r="C147" s="51">
        <v>859</v>
      </c>
      <c r="D147" s="51">
        <v>11</v>
      </c>
      <c r="E147" s="51" t="s">
        <v>8</v>
      </c>
      <c r="F147" s="51" t="s">
        <v>145</v>
      </c>
      <c r="G147" s="53"/>
      <c r="H147" s="52">
        <f>H148+H150</f>
        <v>16935200</v>
      </c>
      <c r="I147" s="52">
        <f>I148+I151</f>
        <v>16913924.940000001</v>
      </c>
      <c r="J147" s="49">
        <f>J148+J150</f>
        <v>16985337.550000001</v>
      </c>
    </row>
    <row r="148" spans="2:10" s="6" customFormat="1" ht="66" customHeight="1">
      <c r="B148" s="50" t="s">
        <v>99</v>
      </c>
      <c r="C148" s="51">
        <v>859</v>
      </c>
      <c r="D148" s="51">
        <v>11</v>
      </c>
      <c r="E148" s="51" t="s">
        <v>8</v>
      </c>
      <c r="F148" s="51" t="s">
        <v>146</v>
      </c>
      <c r="G148" s="53"/>
      <c r="H148" s="52">
        <f t="shared" si="73"/>
        <v>16885200</v>
      </c>
      <c r="I148" s="52">
        <f t="shared" ref="I148:J148" si="76">I149</f>
        <v>16863924.940000001</v>
      </c>
      <c r="J148" s="49">
        <f t="shared" si="76"/>
        <v>16935337.550000001</v>
      </c>
    </row>
    <row r="149" spans="2:10" s="6" customFormat="1" ht="26.25" customHeight="1">
      <c r="B149" s="50" t="s">
        <v>76</v>
      </c>
      <c r="C149" s="51">
        <v>859</v>
      </c>
      <c r="D149" s="51">
        <v>11</v>
      </c>
      <c r="E149" s="51" t="s">
        <v>8</v>
      </c>
      <c r="F149" s="51" t="s">
        <v>146</v>
      </c>
      <c r="G149" s="53">
        <v>610</v>
      </c>
      <c r="H149" s="52">
        <v>16885200</v>
      </c>
      <c r="I149" s="52">
        <v>16863924.940000001</v>
      </c>
      <c r="J149" s="49">
        <v>16935337.550000001</v>
      </c>
    </row>
    <row r="150" spans="2:10" s="6" customFormat="1" ht="39" customHeight="1">
      <c r="B150" s="23" t="s">
        <v>149</v>
      </c>
      <c r="C150" s="24" t="s">
        <v>37</v>
      </c>
      <c r="D150" s="24" t="s">
        <v>83</v>
      </c>
      <c r="E150" s="24" t="s">
        <v>8</v>
      </c>
      <c r="F150" s="24" t="s">
        <v>147</v>
      </c>
      <c r="G150" s="25"/>
      <c r="H150" s="40">
        <f>H151</f>
        <v>50000</v>
      </c>
      <c r="I150" s="40">
        <f>I151</f>
        <v>50000</v>
      </c>
      <c r="J150" s="41">
        <f>J151</f>
        <v>50000</v>
      </c>
    </row>
    <row r="151" spans="2:10" s="6" customFormat="1" ht="50.25" customHeight="1">
      <c r="B151" s="50" t="s">
        <v>71</v>
      </c>
      <c r="C151" s="24" t="s">
        <v>37</v>
      </c>
      <c r="D151" s="24" t="s">
        <v>83</v>
      </c>
      <c r="E151" s="24" t="s">
        <v>8</v>
      </c>
      <c r="F151" s="24" t="s">
        <v>147</v>
      </c>
      <c r="G151" s="25">
        <v>240</v>
      </c>
      <c r="H151" s="40">
        <v>50000</v>
      </c>
      <c r="I151" s="40">
        <v>50000</v>
      </c>
      <c r="J151" s="41">
        <v>50000</v>
      </c>
    </row>
    <row r="152" spans="2:10" ht="19.5" customHeight="1" thickBot="1">
      <c r="B152" s="26" t="s">
        <v>70</v>
      </c>
      <c r="C152" s="27"/>
      <c r="D152" s="27"/>
      <c r="E152" s="27"/>
      <c r="F152" s="27"/>
      <c r="G152" s="27"/>
      <c r="H152" s="32">
        <f>H12+H36+H117+H124</f>
        <v>124566306.80000001</v>
      </c>
      <c r="I152" s="32">
        <f>I12+I36+I117+I124</f>
        <v>95782685.280000001</v>
      </c>
      <c r="J152" s="55">
        <f>J12+J36+J117+J124</f>
        <v>96971974.960000008</v>
      </c>
    </row>
    <row r="153" spans="2:10" s="7" customFormat="1" ht="54" customHeight="1">
      <c r="B153" s="56" t="s">
        <v>104</v>
      </c>
      <c r="C153" s="56"/>
      <c r="D153" s="10"/>
      <c r="E153" s="10"/>
      <c r="F153" s="28"/>
      <c r="G153" s="28"/>
      <c r="H153" s="28"/>
      <c r="I153" s="62" t="s">
        <v>40</v>
      </c>
      <c r="J153" s="62"/>
    </row>
    <row r="154" spans="2:10">
      <c r="B154" s="10"/>
      <c r="C154" s="10"/>
      <c r="D154" s="10"/>
      <c r="E154" s="10"/>
      <c r="F154" s="10"/>
      <c r="G154" s="10"/>
      <c r="H154" s="11"/>
      <c r="I154" s="12"/>
      <c r="J154" s="12"/>
    </row>
    <row r="155" spans="2:10">
      <c r="B155" s="56"/>
      <c r="C155" s="56"/>
      <c r="D155" s="29"/>
      <c r="E155" s="30"/>
      <c r="F155" s="57"/>
      <c r="G155" s="57"/>
      <c r="H155" s="57"/>
      <c r="I155" s="57"/>
      <c r="J155" s="12"/>
    </row>
  </sheetData>
  <mergeCells count="18">
    <mergeCell ref="H4:J7"/>
    <mergeCell ref="H8:J8"/>
    <mergeCell ref="B9:J9"/>
    <mergeCell ref="I10:J10"/>
    <mergeCell ref="I3:J3"/>
    <mergeCell ref="B155:C155"/>
    <mergeCell ref="F155:I155"/>
    <mergeCell ref="J13:J14"/>
    <mergeCell ref="B153:C153"/>
    <mergeCell ref="B13:B14"/>
    <mergeCell ref="C13:C14"/>
    <mergeCell ref="D13:D14"/>
    <mergeCell ref="E13:E14"/>
    <mergeCell ref="F13:F14"/>
    <mergeCell ref="I13:I14"/>
    <mergeCell ref="H13:H14"/>
    <mergeCell ref="I153:J153"/>
    <mergeCell ref="G13:G1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2022-11-22T06:39:33Z</dcterms:modified>
</cp:coreProperties>
</file>