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H63" s="1"/>
  <c r="F63"/>
  <c r="E63"/>
  <c r="G62"/>
  <c r="H62" s="1"/>
  <c r="F62"/>
  <c r="E62"/>
  <c r="G60"/>
  <c r="H60" s="1"/>
  <c r="F60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51"/>
  <c r="G48"/>
  <c r="G47"/>
  <c r="G45"/>
  <c r="F43"/>
  <c r="H43" s="1"/>
  <c r="E43"/>
  <c r="F42"/>
  <c r="F51" s="1"/>
  <c r="E42"/>
  <c r="G41"/>
  <c r="G50" s="1"/>
  <c r="H50" s="1"/>
  <c r="F41"/>
  <c r="F50" s="1"/>
  <c r="E41"/>
  <c r="G40"/>
  <c r="G49" s="1"/>
  <c r="F40"/>
  <c r="F49" s="1"/>
  <c r="E40"/>
  <c r="F39"/>
  <c r="F48" s="1"/>
  <c r="H48" s="1"/>
  <c r="E39"/>
  <c r="F38"/>
  <c r="F47" s="1"/>
  <c r="H47" s="1"/>
  <c r="E38"/>
  <c r="F36"/>
  <c r="F45" s="1"/>
  <c r="H45" s="1"/>
  <c r="E36"/>
  <c r="F34"/>
  <c r="H34" s="1"/>
  <c r="E34"/>
  <c r="E52" s="1"/>
  <c r="F33"/>
  <c r="H33" s="1"/>
  <c r="E33"/>
  <c r="E51" s="1"/>
  <c r="F32"/>
  <c r="H32" s="1"/>
  <c r="E32"/>
  <c r="E50" s="1"/>
  <c r="G31"/>
  <c r="F31"/>
  <c r="E31"/>
  <c r="E49" s="1"/>
  <c r="F30"/>
  <c r="H30" s="1"/>
  <c r="E30"/>
  <c r="E48" s="1"/>
  <c r="F29"/>
  <c r="H29" s="1"/>
  <c r="E29"/>
  <c r="E47" s="1"/>
  <c r="F27"/>
  <c r="H27" s="1"/>
  <c r="E27"/>
  <c r="E45" s="1"/>
  <c r="G25"/>
  <c r="G52" s="1"/>
  <c r="F25"/>
  <c r="E25"/>
  <c r="F24"/>
  <c r="H24" s="1"/>
  <c r="E24"/>
  <c r="G23"/>
  <c r="F23"/>
  <c r="E23"/>
  <c r="G22"/>
  <c r="F22"/>
  <c r="E22"/>
  <c r="F21"/>
  <c r="H21" s="1"/>
  <c r="E21"/>
  <c r="F20"/>
  <c r="H20" s="1"/>
  <c r="E20"/>
  <c r="F18"/>
  <c r="H18" s="1"/>
  <c r="E18"/>
  <c r="G16"/>
  <c r="F16"/>
  <c r="E16"/>
  <c r="H15"/>
  <c r="F15"/>
  <c r="E15"/>
  <c r="G14"/>
  <c r="F14"/>
  <c r="E14"/>
  <c r="G13"/>
  <c r="F13"/>
  <c r="E13"/>
  <c r="F12"/>
  <c r="H12" s="1"/>
  <c r="E12"/>
  <c r="H11"/>
  <c r="F11"/>
  <c r="E11"/>
  <c r="F9"/>
  <c r="H9" s="1"/>
  <c r="E9"/>
  <c r="H51" l="1"/>
  <c r="H38"/>
  <c r="H42"/>
  <c r="F52"/>
  <c r="H52" s="1"/>
  <c r="H36"/>
  <c r="H39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<sst xmlns="http://schemas.openxmlformats.org/spreadsheetml/2006/main" count="72" uniqueCount="32">
  <si>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</si>
  <si>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</si>
  <si>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</si>
  <si>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июнь 2017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</si>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</sst>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7/&#1089;&#1074;&#1086;&#1076;%20&#1082;&#1091;&#1083;&#1100;&#1090;&#1091;&#1088;&#1072;%20&#1080;&#1102;&#1085;&#1100;%202017&#1075;/&#1050;&#1086;&#1087;&#1080;&#1103;%20&#1089;&#1074;&#1086;&#1076;%20%20&#1082;&#1091;&#1083;&#1100;&#1090;&#1091;&#1088;&#1072;%20&#1080;&#1102;&#1085;&#1100;%202017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</row>
        <row r="21">
          <cell r="E21">
            <v>1</v>
          </cell>
          <cell r="F21">
            <v>1</v>
          </cell>
        </row>
        <row r="24">
          <cell r="E24">
            <v>2</v>
          </cell>
          <cell r="F24">
            <v>2</v>
          </cell>
        </row>
        <row r="29">
          <cell r="E29">
            <v>1</v>
          </cell>
          <cell r="F29">
            <v>1</v>
          </cell>
        </row>
        <row r="30">
          <cell r="E30">
            <v>0.5</v>
          </cell>
          <cell r="F30">
            <v>0</v>
          </cell>
        </row>
        <row r="32">
          <cell r="E32">
            <v>1</v>
          </cell>
          <cell r="F32">
            <v>1</v>
          </cell>
        </row>
        <row r="33">
          <cell r="E33">
            <v>2.5</v>
          </cell>
          <cell r="F33">
            <v>2.2999999999999998</v>
          </cell>
        </row>
        <row r="34">
          <cell r="E34">
            <v>1</v>
          </cell>
          <cell r="F34">
            <v>1</v>
          </cell>
        </row>
      </sheetData>
      <sheetData sheetId="1">
        <row r="29">
          <cell r="E29">
            <v>1</v>
          </cell>
          <cell r="F29">
            <v>1</v>
          </cell>
        </row>
        <row r="33">
          <cell r="E33">
            <v>5.85</v>
          </cell>
          <cell r="F33">
            <v>5.0999999999999996</v>
          </cell>
        </row>
        <row r="34">
          <cell r="E34">
            <v>4</v>
          </cell>
          <cell r="F34">
            <v>3.5</v>
          </cell>
        </row>
      </sheetData>
      <sheetData sheetId="2">
        <row r="29">
          <cell r="E29">
            <v>1</v>
          </cell>
          <cell r="F29">
            <v>1</v>
          </cell>
        </row>
        <row r="30">
          <cell r="E30">
            <v>3</v>
          </cell>
          <cell r="F30">
            <v>2.97</v>
          </cell>
        </row>
        <row r="33">
          <cell r="E33">
            <v>6.5</v>
          </cell>
          <cell r="F33">
            <v>3.23</v>
          </cell>
        </row>
        <row r="34">
          <cell r="E34">
            <v>0.5</v>
          </cell>
          <cell r="F34">
            <v>0.5</v>
          </cell>
        </row>
        <row r="38">
          <cell r="E38">
            <v>1</v>
          </cell>
          <cell r="F38">
            <v>1</v>
          </cell>
        </row>
        <row r="39">
          <cell r="E39">
            <v>1</v>
          </cell>
          <cell r="F39">
            <v>1</v>
          </cell>
        </row>
        <row r="42">
          <cell r="E42">
            <v>1</v>
          </cell>
          <cell r="F42">
            <v>1</v>
          </cell>
        </row>
        <row r="43">
          <cell r="E43">
            <v>1</v>
          </cell>
          <cell r="F43">
            <v>0.38</v>
          </cell>
        </row>
      </sheetData>
      <sheetData sheetId="3">
        <row r="9">
          <cell r="E9">
            <v>4.5</v>
          </cell>
          <cell r="F9">
            <v>4.5</v>
          </cell>
        </row>
        <row r="11">
          <cell r="E11">
            <v>1</v>
          </cell>
          <cell r="F11">
            <v>1</v>
          </cell>
        </row>
        <row r="12">
          <cell r="E12">
            <v>1</v>
          </cell>
          <cell r="F12">
            <v>1</v>
          </cell>
        </row>
        <row r="15">
          <cell r="E15">
            <v>2.5</v>
          </cell>
          <cell r="F15">
            <v>2.5</v>
          </cell>
        </row>
        <row r="20">
          <cell r="E20">
            <v>1</v>
          </cell>
          <cell r="F20">
            <v>1</v>
          </cell>
        </row>
        <row r="21">
          <cell r="E21">
            <v>29.75</v>
          </cell>
          <cell r="F21">
            <v>28.4</v>
          </cell>
        </row>
        <row r="24">
          <cell r="E24">
            <v>30.75</v>
          </cell>
          <cell r="F24">
            <v>28.3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</row>
        <row r="30">
          <cell r="E30">
            <v>26.75</v>
          </cell>
          <cell r="F30">
            <v>23.8</v>
          </cell>
        </row>
        <row r="33">
          <cell r="E33">
            <v>40</v>
          </cell>
          <cell r="F33">
            <v>25.8</v>
          </cell>
        </row>
        <row r="34">
          <cell r="E34">
            <v>3.25</v>
          </cell>
          <cell r="F34">
            <v>2.9</v>
          </cell>
        </row>
        <row r="38">
          <cell r="E38">
            <v>2</v>
          </cell>
          <cell r="F38">
            <v>2</v>
          </cell>
        </row>
        <row r="39">
          <cell r="E39">
            <v>1</v>
          </cell>
          <cell r="F39">
            <v>0.8</v>
          </cell>
        </row>
        <row r="42">
          <cell r="E42">
            <v>11</v>
          </cell>
          <cell r="F42">
            <v>6.7</v>
          </cell>
        </row>
        <row r="43">
          <cell r="E43">
            <v>1.5</v>
          </cell>
          <cell r="F43">
            <v>0</v>
          </cell>
        </row>
        <row r="56">
          <cell r="E56">
            <v>1</v>
          </cell>
          <cell r="F56">
            <v>1</v>
          </cell>
          <cell r="G56">
            <v>291.5</v>
          </cell>
        </row>
        <row r="57">
          <cell r="E57">
            <v>135.44999999999999</v>
          </cell>
          <cell r="F57">
            <v>66.59</v>
          </cell>
          <cell r="G57">
            <v>9229.4</v>
          </cell>
        </row>
        <row r="58">
          <cell r="E58">
            <v>53</v>
          </cell>
          <cell r="F58">
            <v>40.14</v>
          </cell>
          <cell r="G58">
            <v>4731.7</v>
          </cell>
        </row>
        <row r="62">
          <cell r="E62">
            <v>1</v>
          </cell>
          <cell r="F62">
            <v>0.82</v>
          </cell>
          <cell r="G62">
            <v>219.3</v>
          </cell>
        </row>
        <row r="63">
          <cell r="E63">
            <v>25.11</v>
          </cell>
          <cell r="F63">
            <v>14.15</v>
          </cell>
          <cell r="G63">
            <v>1896.7</v>
          </cell>
        </row>
        <row r="64">
          <cell r="E64">
            <v>9.5</v>
          </cell>
          <cell r="F64">
            <v>5.41</v>
          </cell>
          <cell r="G64">
            <v>636.29999999999995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52" workbookViewId="0">
      <selection activeCell="G6" sqref="G6:G7"/>
    </sheetView>
  </sheetViews>
  <sheetFormatPr defaultRowHeight="15"/>
  <cols>
    <col min="5" max="5" width="14" customWidth="1"/>
    <col min="6" max="6" width="12.85546875" customWidth="1"/>
    <col min="7" max="7" width="11.5703125" customWidth="1"/>
    <col min="8" max="8" width="16.5703125" customWidth="1"/>
    <col min="9" max="9" width="1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>
        <v>6</v>
      </c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</row>
    <row r="4" spans="1:9" ht="15.75">
      <c r="A4" s="1" t="s">
        <v>3</v>
      </c>
      <c r="B4" s="1"/>
      <c r="C4" s="1"/>
      <c r="D4" s="1"/>
      <c r="E4" s="1"/>
      <c r="F4" s="1"/>
      <c r="G4" s="1"/>
      <c r="H4" s="1"/>
    </row>
    <row r="5" spans="1:9" ht="16.5" thickBot="1">
      <c r="A5" s="2"/>
      <c r="B5" s="2"/>
      <c r="C5" s="3" t="s">
        <v>4</v>
      </c>
      <c r="D5" s="3"/>
      <c r="E5" s="3"/>
      <c r="F5" s="3"/>
      <c r="G5" s="2"/>
      <c r="H5" s="2"/>
    </row>
    <row r="6" spans="1:9" ht="15.75">
      <c r="A6" s="4" t="s">
        <v>5</v>
      </c>
      <c r="B6" s="5"/>
      <c r="C6" s="5"/>
      <c r="D6" s="6"/>
      <c r="E6" s="7" t="s">
        <v>6</v>
      </c>
      <c r="F6" s="8"/>
      <c r="G6" s="9" t="s">
        <v>7</v>
      </c>
      <c r="H6" s="10" t="s">
        <v>8</v>
      </c>
    </row>
    <row r="7" spans="1:9" ht="158.25" thickBot="1">
      <c r="A7" s="11"/>
      <c r="B7" s="12"/>
      <c r="C7" s="12"/>
      <c r="D7" s="13"/>
      <c r="E7" s="14" t="s">
        <v>9</v>
      </c>
      <c r="F7" s="15" t="s">
        <v>10</v>
      </c>
      <c r="G7" s="16"/>
      <c r="H7" s="17"/>
    </row>
    <row r="8" spans="1:9" ht="16.5" thickBot="1">
      <c r="A8" s="18" t="s">
        <v>11</v>
      </c>
      <c r="B8" s="19"/>
      <c r="C8" s="19"/>
      <c r="D8" s="19"/>
      <c r="E8" s="19"/>
      <c r="F8" s="19"/>
      <c r="G8" s="19"/>
      <c r="H8" s="20"/>
    </row>
    <row r="9" spans="1:9" s="25" customFormat="1" ht="15.75">
      <c r="A9" s="21" t="s">
        <v>12</v>
      </c>
      <c r="B9" s="22"/>
      <c r="C9" s="22"/>
      <c r="D9" s="22"/>
      <c r="E9" s="23">
        <f>[1]район!E9+[1]киреевск!E9+[1]липки!E9+[1]болохово!E9</f>
        <v>4.5</v>
      </c>
      <c r="F9" s="23">
        <f>[1]район!F9+[1]липки!F9+[1]болохово!F9+[1]киреевск!F9</f>
        <v>4.5</v>
      </c>
      <c r="G9" s="23">
        <v>567.9</v>
      </c>
      <c r="H9" s="24">
        <f>G9/F9/I1*1000</f>
        <v>21033.333333333332</v>
      </c>
    </row>
    <row r="10" spans="1:9" ht="15.75">
      <c r="A10" s="26" t="s">
        <v>13</v>
      </c>
      <c r="B10" s="27"/>
      <c r="C10" s="27"/>
      <c r="D10" s="27"/>
      <c r="E10" s="28"/>
      <c r="F10" s="28"/>
      <c r="G10" s="28"/>
      <c r="H10" s="29"/>
    </row>
    <row r="11" spans="1:9" ht="15.75">
      <c r="A11" s="30" t="s">
        <v>14</v>
      </c>
      <c r="B11" s="31"/>
      <c r="C11" s="31"/>
      <c r="D11" s="31"/>
      <c r="E11" s="28">
        <f>[1]район!E11+[1]киреевск!E11+[1]липки!E11+[1]болохово!E11</f>
        <v>1</v>
      </c>
      <c r="F11" s="28">
        <f>[1]район!F11+[1]липки!F11+[1]болохово!F11+[1]киреевск!F11</f>
        <v>1</v>
      </c>
      <c r="G11" s="28">
        <v>128.5</v>
      </c>
      <c r="H11" s="29">
        <f>G11/F11/I1*1000</f>
        <v>21416.666666666668</v>
      </c>
    </row>
    <row r="12" spans="1:9" ht="15.75">
      <c r="A12" s="32" t="s">
        <v>15</v>
      </c>
      <c r="B12" s="33"/>
      <c r="C12" s="33"/>
      <c r="D12" s="33"/>
      <c r="E12" s="28">
        <f>[1]район!E12+[1]киреевск!E12+[1]липки!E12+[1]болохово!E12</f>
        <v>1</v>
      </c>
      <c r="F12" s="28">
        <f>[1]район!F12+[1]липки!F12+[1]болохово!F12+[1]киреевск!F12</f>
        <v>1</v>
      </c>
      <c r="G12" s="28">
        <v>123.8</v>
      </c>
      <c r="H12" s="29">
        <f>G12/F12/I1*1000</f>
        <v>20633.333333333332</v>
      </c>
    </row>
    <row r="13" spans="1:9" ht="15.75">
      <c r="A13" s="30" t="s">
        <v>16</v>
      </c>
      <c r="B13" s="31"/>
      <c r="C13" s="31"/>
      <c r="D13" s="31"/>
      <c r="E13" s="28">
        <f>[1]район!E13+[1]киреевск!E13+[1]липки!E13+[1]болохово!E13</f>
        <v>0</v>
      </c>
      <c r="F13" s="28">
        <f>[1]район!F13+[1]липки!F13+[1]болохово!F13+[1]киреевск!F13</f>
        <v>0</v>
      </c>
      <c r="G13" s="28">
        <f>[1]район!G13+[1]киреевск!G13+[1]липки!G13+[1]болохово!G13</f>
        <v>0</v>
      </c>
      <c r="H13" s="29"/>
    </row>
    <row r="14" spans="1:9" ht="15.75">
      <c r="A14" s="30" t="s">
        <v>17</v>
      </c>
      <c r="B14" s="31"/>
      <c r="C14" s="31"/>
      <c r="D14" s="31"/>
      <c r="E14" s="28">
        <f>[1]район!E14+[1]киреевск!E14+[1]липки!E14+[1]болохово!E14</f>
        <v>0</v>
      </c>
      <c r="F14" s="28">
        <f>[1]район!F14+[1]липки!F14+[1]болохово!F14+[1]киреевск!F14</f>
        <v>0</v>
      </c>
      <c r="G14" s="28">
        <f>[1]район!G14+[1]киреевск!G14+[1]липки!G14+[1]болохово!G14</f>
        <v>0</v>
      </c>
      <c r="H14" s="29"/>
    </row>
    <row r="15" spans="1:9" ht="15.75">
      <c r="A15" s="30" t="s">
        <v>18</v>
      </c>
      <c r="B15" s="31"/>
      <c r="C15" s="31"/>
      <c r="D15" s="31"/>
      <c r="E15" s="28">
        <f>[1]район!E15+[1]киреевск!E15+[1]липки!E15+[1]болохово!E15</f>
        <v>2.5</v>
      </c>
      <c r="F15" s="28">
        <f>[1]район!F15+[1]липки!F15+[1]болохово!F15+[1]киреевск!F15</f>
        <v>2.5</v>
      </c>
      <c r="G15" s="28">
        <v>315.60000000000002</v>
      </c>
      <c r="H15" s="29">
        <f>G15/F15/I1*1000</f>
        <v>21040.000000000004</v>
      </c>
    </row>
    <row r="16" spans="1:9" ht="16.5" thickBot="1">
      <c r="A16" s="34" t="s">
        <v>19</v>
      </c>
      <c r="B16" s="35"/>
      <c r="C16" s="35"/>
      <c r="D16" s="35"/>
      <c r="E16" s="36">
        <f>[1]район!E16+[1]киреевск!E16+[1]липки!E16+[1]болохово!E16</f>
        <v>0</v>
      </c>
      <c r="F16" s="36">
        <f>[1]район!F16+[1]липки!F16+[1]болохово!F16+[1]киреевск!F16</f>
        <v>0</v>
      </c>
      <c r="G16" s="36">
        <f>[1]район!G16+[1]киреевск!G16+[1]липки!G16+[1]болохово!G16</f>
        <v>0</v>
      </c>
      <c r="H16" s="37"/>
    </row>
    <row r="17" spans="1:9" ht="16.5" thickBot="1">
      <c r="A17" s="38" t="s">
        <v>20</v>
      </c>
      <c r="B17" s="39"/>
      <c r="C17" s="39"/>
      <c r="D17" s="39"/>
      <c r="E17" s="39"/>
      <c r="F17" s="39"/>
      <c r="G17" s="39"/>
      <c r="H17" s="40"/>
    </row>
    <row r="18" spans="1:9" s="25" customFormat="1" ht="15.75">
      <c r="A18" s="21" t="s">
        <v>12</v>
      </c>
      <c r="B18" s="22"/>
      <c r="C18" s="22"/>
      <c r="D18" s="22"/>
      <c r="E18" s="23">
        <f>E20+E21+E24+E25</f>
        <v>80.5</v>
      </c>
      <c r="F18" s="23">
        <f>F20+F21+F24+F25</f>
        <v>61.7</v>
      </c>
      <c r="G18" s="23">
        <v>7975.8</v>
      </c>
      <c r="H18" s="24">
        <f>G18/F18/I1*1000</f>
        <v>21544.570502431117</v>
      </c>
    </row>
    <row r="19" spans="1:9" ht="15.75">
      <c r="A19" s="26" t="s">
        <v>13</v>
      </c>
      <c r="B19" s="27"/>
      <c r="C19" s="27"/>
      <c r="D19" s="27"/>
      <c r="E19" s="28"/>
      <c r="F19" s="28"/>
      <c r="G19" s="28"/>
      <c r="H19" s="29"/>
    </row>
    <row r="20" spans="1:9" ht="15.75">
      <c r="A20" s="30" t="s">
        <v>14</v>
      </c>
      <c r="B20" s="31"/>
      <c r="C20" s="31"/>
      <c r="D20" s="31"/>
      <c r="E20" s="28">
        <f>[1]район!E20+[1]киреевск!E20+[1]липки!E20+[1]болохово!E20</f>
        <v>2</v>
      </c>
      <c r="F20" s="28">
        <f>[1]район!F20+[1]киреевск!F20+[1]липки!F20+[1]болохово!F20</f>
        <v>2</v>
      </c>
      <c r="G20" s="28">
        <v>292.7</v>
      </c>
      <c r="H20" s="29">
        <f>G20/F20/I1*1000</f>
        <v>24391.666666666664</v>
      </c>
    </row>
    <row r="21" spans="1:9" ht="15.75">
      <c r="A21" s="32" t="s">
        <v>15</v>
      </c>
      <c r="B21" s="33"/>
      <c r="C21" s="33"/>
      <c r="D21" s="33"/>
      <c r="E21" s="28">
        <f>[1]район!E21+[1]киреевск!E21+[1]липки!E21+[1]болохово!E21</f>
        <v>30.75</v>
      </c>
      <c r="F21" s="28">
        <f>[1]район!F21+[1]киреевск!F21+[1]липки!F21+[1]болохово!F21</f>
        <v>29.4</v>
      </c>
      <c r="G21" s="28">
        <v>4029.6</v>
      </c>
      <c r="H21" s="29">
        <f>G21/F21/I1*1000</f>
        <v>22843.537414965991</v>
      </c>
    </row>
    <row r="22" spans="1:9" ht="15.75">
      <c r="A22" s="30" t="s">
        <v>16</v>
      </c>
      <c r="B22" s="31"/>
      <c r="C22" s="31"/>
      <c r="D22" s="31"/>
      <c r="E22" s="28">
        <f>[1]район!E22+[1]киреевск!E22+[1]липки!E22+[1]болохово!E22</f>
        <v>0</v>
      </c>
      <c r="F22" s="28">
        <f>[1]район!F22+[1]киреевск!F22+[1]липки!F22+[1]болохово!F22</f>
        <v>0</v>
      </c>
      <c r="G22" s="28">
        <f>[1]район!G22+[1]киреевск!G22+[1]липки!G22+[1]болохово!G22</f>
        <v>0</v>
      </c>
      <c r="H22" s="29"/>
    </row>
    <row r="23" spans="1:9" ht="15.75">
      <c r="A23" s="30" t="s">
        <v>17</v>
      </c>
      <c r="B23" s="31"/>
      <c r="C23" s="31"/>
      <c r="D23" s="31"/>
      <c r="E23" s="28">
        <f>[1]район!E23+[1]киреевск!E23+[1]липки!E23+[1]болохово!E23</f>
        <v>0</v>
      </c>
      <c r="F23" s="28">
        <f>[1]район!F23+[1]киреевск!F23+[1]липки!F23+[1]болохово!F23</f>
        <v>0</v>
      </c>
      <c r="G23" s="28">
        <f>[1]район!G23+[1]киреевск!G23+[1]липки!G23+[1]болохово!G23</f>
        <v>0</v>
      </c>
      <c r="H23" s="29"/>
    </row>
    <row r="24" spans="1:9" ht="15.75">
      <c r="A24" s="30" t="s">
        <v>18</v>
      </c>
      <c r="B24" s="31"/>
      <c r="C24" s="31"/>
      <c r="D24" s="31"/>
      <c r="E24" s="28">
        <f>[1]район!E24+[1]киреевск!E24+[1]липки!E24+[1]болохово!E24</f>
        <v>32.75</v>
      </c>
      <c r="F24" s="28">
        <f>[1]район!F24+[1]киреевск!F24+[1]липки!F24+[1]болохово!F24</f>
        <v>30.3</v>
      </c>
      <c r="G24" s="28">
        <v>3653.5</v>
      </c>
      <c r="H24" s="29">
        <f>G24/F24/I1*1000</f>
        <v>20096.259625962597</v>
      </c>
    </row>
    <row r="25" spans="1:9" ht="16.5" thickBot="1">
      <c r="A25" s="34" t="s">
        <v>19</v>
      </c>
      <c r="B25" s="35"/>
      <c r="C25" s="35"/>
      <c r="D25" s="35"/>
      <c r="E25" s="36">
        <f>[1]район!E25+[1]киреевск!E25+[1]липки!E25+[1]болохово!E25</f>
        <v>15</v>
      </c>
      <c r="F25" s="36">
        <f>[1]район!F25+[1]киреевск!F25+[1]липки!F25+[1]болохово!F25</f>
        <v>0</v>
      </c>
      <c r="G25" s="36">
        <f>[1]район!G25+[1]киреевск!G25+[1]липки!G25+[1]болохово!G25</f>
        <v>0</v>
      </c>
      <c r="H25" s="37"/>
    </row>
    <row r="26" spans="1:9" ht="16.5" thickBot="1">
      <c r="A26" s="38" t="s">
        <v>21</v>
      </c>
      <c r="B26" s="39"/>
      <c r="C26" s="39"/>
      <c r="D26" s="39"/>
      <c r="E26" s="39"/>
      <c r="F26" s="39"/>
      <c r="G26" s="39"/>
      <c r="H26" s="40"/>
    </row>
    <row r="27" spans="1:9" ht="15.75">
      <c r="A27" s="41" t="s">
        <v>12</v>
      </c>
      <c r="B27" s="42"/>
      <c r="C27" s="42"/>
      <c r="D27" s="42"/>
      <c r="E27" s="43">
        <f>E29+E30+E32+E33+E34</f>
        <v>98.85</v>
      </c>
      <c r="F27" s="43">
        <f>F29+F30+F32+F33+F34</f>
        <v>76.100000000000009</v>
      </c>
      <c r="G27" s="43">
        <v>9548.5</v>
      </c>
      <c r="H27" s="24">
        <f>G27/F27/I1*1000</f>
        <v>20912.176960140165</v>
      </c>
      <c r="I27" s="44"/>
    </row>
    <row r="28" spans="1:9" ht="15.75">
      <c r="A28" s="26" t="s">
        <v>13</v>
      </c>
      <c r="B28" s="27"/>
      <c r="C28" s="27"/>
      <c r="D28" s="27"/>
      <c r="E28" s="28"/>
      <c r="F28" s="28"/>
      <c r="G28" s="28"/>
      <c r="H28" s="29"/>
    </row>
    <row r="29" spans="1:9" ht="15.75">
      <c r="A29" s="30" t="s">
        <v>14</v>
      </c>
      <c r="B29" s="31"/>
      <c r="C29" s="31"/>
      <c r="D29" s="31"/>
      <c r="E29" s="28">
        <f>[1]район!E29+[1]киреевск!E29+[1]липки!E29+[1]болохово!E29</f>
        <v>4</v>
      </c>
      <c r="F29" s="28">
        <f>[1]район!F29+[1]киреевск!F29+[1]липки!F29+[1]болохово!F29</f>
        <v>4</v>
      </c>
      <c r="G29" s="28">
        <v>766.9</v>
      </c>
      <c r="H29" s="29">
        <f>G29/F29/I1*1000</f>
        <v>31954.166666666664</v>
      </c>
    </row>
    <row r="30" spans="1:9" ht="15.75">
      <c r="A30" s="32" t="s">
        <v>15</v>
      </c>
      <c r="B30" s="33"/>
      <c r="C30" s="33"/>
      <c r="D30" s="33"/>
      <c r="E30" s="28">
        <f>[1]район!E30+[1]киреевск!E30+[1]липки!E30+[1]болохово!E30</f>
        <v>30.25</v>
      </c>
      <c r="F30" s="28">
        <f>[1]район!F30+[1]киреевск!F30+[1]липки!F30+[1]болохово!F30</f>
        <v>26.77</v>
      </c>
      <c r="G30" s="28">
        <v>3580.2</v>
      </c>
      <c r="H30" s="29">
        <f>G30/F30/I1*1000</f>
        <v>22289.876727680239</v>
      </c>
    </row>
    <row r="31" spans="1:9" ht="15.75">
      <c r="A31" s="30" t="s">
        <v>16</v>
      </c>
      <c r="B31" s="31"/>
      <c r="C31" s="31"/>
      <c r="D31" s="31"/>
      <c r="E31" s="28">
        <f>[1]район!E31+[1]киреевск!E31+[1]липки!E31+[1]болохово!E31</f>
        <v>0</v>
      </c>
      <c r="F31" s="28">
        <f>[1]район!F31+[1]киреевск!F31+[1]липки!F31+[1]болохово!F31</f>
        <v>0</v>
      </c>
      <c r="G31" s="28">
        <f>[1]район!G31+[1]киреевск!G31+[1]липки!G31+[1]болохово!G31</f>
        <v>0</v>
      </c>
      <c r="H31" s="29"/>
    </row>
    <row r="32" spans="1:9" ht="15.75">
      <c r="A32" s="30" t="s">
        <v>17</v>
      </c>
      <c r="B32" s="31"/>
      <c r="C32" s="31"/>
      <c r="D32" s="31"/>
      <c r="E32" s="28">
        <f>[1]район!E32+[1]киреевск!E32+[1]липки!E32+[1]болохово!E32</f>
        <v>1</v>
      </c>
      <c r="F32" s="28">
        <f>[1]район!F32+[1]киреевск!F32+[1]липки!F32+[1]болохово!F32</f>
        <v>1</v>
      </c>
      <c r="G32" s="28">
        <v>109.4</v>
      </c>
      <c r="H32" s="29">
        <f>G32/F32/I1*1000</f>
        <v>18233.333333333336</v>
      </c>
    </row>
    <row r="33" spans="1:8" ht="15.75">
      <c r="A33" s="30" t="s">
        <v>18</v>
      </c>
      <c r="B33" s="31"/>
      <c r="C33" s="31"/>
      <c r="D33" s="31"/>
      <c r="E33" s="28">
        <f>[1]район!E33+[1]киреевск!E33+[1]липки!E33+[1]болохово!E33</f>
        <v>54.85</v>
      </c>
      <c r="F33" s="28">
        <f>[1]район!F33+[1]киреевск!F33+[1]липки!F33+[1]болохово!F33</f>
        <v>36.43</v>
      </c>
      <c r="G33" s="28">
        <v>4257</v>
      </c>
      <c r="H33" s="29">
        <f>G33/F33/I1*1000</f>
        <v>19475.706835026078</v>
      </c>
    </row>
    <row r="34" spans="1:8" ht="16.5" thickBot="1">
      <c r="A34" s="34" t="s">
        <v>19</v>
      </c>
      <c r="B34" s="35"/>
      <c r="C34" s="35"/>
      <c r="D34" s="35"/>
      <c r="E34" s="36">
        <f>[1]район!E34+[1]киреевск!E34+[1]липки!E34+[1]болохово!E34</f>
        <v>8.75</v>
      </c>
      <c r="F34" s="36">
        <f>[1]район!F34+[1]киреевск!F34+[1]липки!F34+[1]болохово!F34</f>
        <v>7.9</v>
      </c>
      <c r="G34" s="36">
        <v>835</v>
      </c>
      <c r="H34" s="29">
        <f>G34/F34/I1*1000</f>
        <v>17616.033755274264</v>
      </c>
    </row>
    <row r="35" spans="1:8" ht="16.5" thickBot="1">
      <c r="A35" s="38" t="s">
        <v>22</v>
      </c>
      <c r="B35" s="39"/>
      <c r="C35" s="39"/>
      <c r="D35" s="39"/>
      <c r="E35" s="39"/>
      <c r="F35" s="39"/>
      <c r="G35" s="39"/>
      <c r="H35" s="40"/>
    </row>
    <row r="36" spans="1:8" s="25" customFormat="1" ht="15.75">
      <c r="A36" s="21" t="s">
        <v>12</v>
      </c>
      <c r="B36" s="22"/>
      <c r="C36" s="22"/>
      <c r="D36" s="22"/>
      <c r="E36" s="23">
        <f>E38+E39+E40+E41+E42+E43</f>
        <v>19.5</v>
      </c>
      <c r="F36" s="23">
        <f>F38+F39+F40+F41+F42+F43</f>
        <v>12.88</v>
      </c>
      <c r="G36" s="23">
        <v>1683.6</v>
      </c>
      <c r="H36" s="24">
        <f>G36/F36/I1*1000</f>
        <v>21785.714285714283</v>
      </c>
    </row>
    <row r="37" spans="1:8" ht="15.75">
      <c r="A37" s="26" t="s">
        <v>13</v>
      </c>
      <c r="B37" s="27"/>
      <c r="C37" s="27"/>
      <c r="D37" s="27"/>
      <c r="E37" s="28"/>
      <c r="F37" s="28"/>
      <c r="G37" s="28"/>
      <c r="H37" s="29"/>
    </row>
    <row r="38" spans="1:8" ht="15.75">
      <c r="A38" s="30" t="s">
        <v>14</v>
      </c>
      <c r="B38" s="31"/>
      <c r="C38" s="31"/>
      <c r="D38" s="31"/>
      <c r="E38" s="28">
        <f>[1]район!E38+[1]киреевск!E38+[1]липки!E38+[1]болохово!E38</f>
        <v>3</v>
      </c>
      <c r="F38" s="28">
        <f>[1]район!F38+[1]киреевск!F38+[1]липки!F38+[1]болохово!F38</f>
        <v>3</v>
      </c>
      <c r="G38" s="28">
        <v>428.2</v>
      </c>
      <c r="H38" s="29">
        <f>G38/F38/I1*1000</f>
        <v>23788.888888888887</v>
      </c>
    </row>
    <row r="39" spans="1:8" ht="15.75">
      <c r="A39" s="32" t="s">
        <v>15</v>
      </c>
      <c r="B39" s="33"/>
      <c r="C39" s="33"/>
      <c r="D39" s="33"/>
      <c r="E39" s="28">
        <f>[1]район!E39+[1]киреевск!E39+[1]липки!E39+[1]болохово!E39</f>
        <v>2</v>
      </c>
      <c r="F39" s="28">
        <f>[1]район!F39+[1]киреевск!F39+[1]липки!F39+[1]болохово!F39</f>
        <v>1.8</v>
      </c>
      <c r="G39" s="28">
        <v>212.3</v>
      </c>
      <c r="H39" s="29">
        <f>G39/F39/I1*1000</f>
        <v>19657.407407407409</v>
      </c>
    </row>
    <row r="40" spans="1:8" ht="15.75">
      <c r="A40" s="30" t="s">
        <v>16</v>
      </c>
      <c r="B40" s="31"/>
      <c r="C40" s="31"/>
      <c r="D40" s="31"/>
      <c r="E40" s="28">
        <f>[1]район!E40+[1]киреевск!E40+[1]липки!E40+[1]болохово!E40</f>
        <v>0</v>
      </c>
      <c r="F40" s="28">
        <f>[1]район!F40+[1]киреевск!F40+[1]липки!F40+[1]болохово!F40</f>
        <v>0</v>
      </c>
      <c r="G40" s="28">
        <f>[1]район!G40+[1]киреевск!G40+[1]липки!G40+[1]болохово!G40</f>
        <v>0</v>
      </c>
      <c r="H40" s="29"/>
    </row>
    <row r="41" spans="1:8" ht="15.75">
      <c r="A41" s="30" t="s">
        <v>17</v>
      </c>
      <c r="B41" s="31"/>
      <c r="C41" s="31"/>
      <c r="D41" s="31"/>
      <c r="E41" s="28">
        <f>[1]район!E41+[1]киреевск!E41+[1]липки!E41+[1]болохово!E41</f>
        <v>0</v>
      </c>
      <c r="F41" s="28">
        <f>[1]район!F41+[1]киреевск!F41+[1]липки!F41+[1]болохово!F41</f>
        <v>0</v>
      </c>
      <c r="G41" s="28">
        <f>[1]район!G41+[1]киреевск!G41+[1]липки!G41+[1]болохово!G41</f>
        <v>0</v>
      </c>
      <c r="H41" s="29"/>
    </row>
    <row r="42" spans="1:8" ht="15.75">
      <c r="A42" s="30" t="s">
        <v>18</v>
      </c>
      <c r="B42" s="31"/>
      <c r="C42" s="31"/>
      <c r="D42" s="31"/>
      <c r="E42" s="28">
        <f>[1]район!E42+[1]киреевск!E42+[1]липки!E42+[1]болохово!E42</f>
        <v>12</v>
      </c>
      <c r="F42" s="28">
        <f>[1]район!F42+[1]киреевск!F42+[1]липки!F42+[1]болохово!F42</f>
        <v>7.7</v>
      </c>
      <c r="G42" s="28">
        <v>1003.2</v>
      </c>
      <c r="H42" s="29">
        <f>G42/F42/I1*1000</f>
        <v>21714.28571428571</v>
      </c>
    </row>
    <row r="43" spans="1:8" ht="16.5" thickBot="1">
      <c r="A43" s="34" t="s">
        <v>19</v>
      </c>
      <c r="B43" s="35"/>
      <c r="C43" s="35"/>
      <c r="D43" s="35"/>
      <c r="E43" s="36">
        <f>[1]район!E43+[1]киреевск!E43+[1]липки!E43+[1]болохово!E43</f>
        <v>2.5</v>
      </c>
      <c r="F43" s="36">
        <f>[1]район!F43+[1]киреевск!F43+[1]липки!F43+[1]болохово!F43</f>
        <v>0.38</v>
      </c>
      <c r="G43" s="36">
        <v>39.9</v>
      </c>
      <c r="H43" s="37">
        <f>G43/F43/I1*1000</f>
        <v>17500</v>
      </c>
    </row>
    <row r="44" spans="1:8" ht="16.5" thickBot="1">
      <c r="A44" s="38" t="s">
        <v>23</v>
      </c>
      <c r="B44" s="39"/>
      <c r="C44" s="39"/>
      <c r="D44" s="39"/>
      <c r="E44" s="39"/>
      <c r="F44" s="39"/>
      <c r="G44" s="39"/>
      <c r="H44" s="40"/>
    </row>
    <row r="45" spans="1:8" s="25" customFormat="1" ht="15.75">
      <c r="A45" s="21" t="s">
        <v>12</v>
      </c>
      <c r="B45" s="22"/>
      <c r="C45" s="22"/>
      <c r="D45" s="22"/>
      <c r="E45" s="23">
        <f>E27+E18+E9+E36</f>
        <v>203.35</v>
      </c>
      <c r="F45" s="23">
        <f>F36+F27+F18+F9</f>
        <v>155.18</v>
      </c>
      <c r="G45" s="23">
        <f>G36+G27+G18+G9</f>
        <v>19775.800000000003</v>
      </c>
      <c r="H45" s="24">
        <f>G45/F45/I1*1000</f>
        <v>21239.635691884698</v>
      </c>
    </row>
    <row r="46" spans="1:8" ht="15.75">
      <c r="A46" s="26" t="s">
        <v>13</v>
      </c>
      <c r="B46" s="27"/>
      <c r="C46" s="27"/>
      <c r="D46" s="27"/>
      <c r="E46" s="28"/>
      <c r="F46" s="28"/>
      <c r="G46" s="28"/>
      <c r="H46" s="29"/>
    </row>
    <row r="47" spans="1:8" ht="15.75">
      <c r="A47" s="30" t="s">
        <v>14</v>
      </c>
      <c r="B47" s="31"/>
      <c r="C47" s="31"/>
      <c r="D47" s="31"/>
      <c r="E47" s="28">
        <f t="shared" ref="E47:E52" si="0">E29+E20+E11</f>
        <v>7</v>
      </c>
      <c r="F47" s="28">
        <f t="shared" ref="F47:G52" si="1">F38+F29+F20+F11</f>
        <v>10</v>
      </c>
      <c r="G47" s="28">
        <f t="shared" si="1"/>
        <v>1616.3</v>
      </c>
      <c r="H47" s="29">
        <f>G47/F47/I1*1000</f>
        <v>26938.333333333332</v>
      </c>
    </row>
    <row r="48" spans="1:8" ht="15.75">
      <c r="A48" s="32" t="s">
        <v>15</v>
      </c>
      <c r="B48" s="33"/>
      <c r="C48" s="33"/>
      <c r="D48" s="33"/>
      <c r="E48" s="28">
        <f t="shared" si="0"/>
        <v>62</v>
      </c>
      <c r="F48" s="28">
        <f t="shared" si="1"/>
        <v>58.97</v>
      </c>
      <c r="G48" s="28">
        <f t="shared" si="1"/>
        <v>7945.9000000000005</v>
      </c>
      <c r="H48" s="29">
        <f>G48/F48/I1*1000</f>
        <v>22457.464247357417</v>
      </c>
    </row>
    <row r="49" spans="1:8" ht="15.75">
      <c r="A49" s="30" t="s">
        <v>16</v>
      </c>
      <c r="B49" s="31"/>
      <c r="C49" s="31"/>
      <c r="D49" s="31"/>
      <c r="E49" s="28">
        <f t="shared" si="0"/>
        <v>0</v>
      </c>
      <c r="F49" s="28">
        <f t="shared" si="1"/>
        <v>0</v>
      </c>
      <c r="G49" s="28">
        <f t="shared" si="1"/>
        <v>0</v>
      </c>
      <c r="H49" s="29"/>
    </row>
    <row r="50" spans="1:8" ht="15.75">
      <c r="A50" s="30" t="s">
        <v>17</v>
      </c>
      <c r="B50" s="31"/>
      <c r="C50" s="31"/>
      <c r="D50" s="31"/>
      <c r="E50" s="28">
        <f t="shared" si="0"/>
        <v>1</v>
      </c>
      <c r="F50" s="28">
        <f t="shared" si="1"/>
        <v>1</v>
      </c>
      <c r="G50" s="28">
        <f t="shared" si="1"/>
        <v>109.4</v>
      </c>
      <c r="H50" s="29">
        <f>G50/F50/I1*1000</f>
        <v>18233.333333333336</v>
      </c>
    </row>
    <row r="51" spans="1:8" ht="15.75">
      <c r="A51" s="30" t="s">
        <v>18</v>
      </c>
      <c r="B51" s="31"/>
      <c r="C51" s="31"/>
      <c r="D51" s="31"/>
      <c r="E51" s="28">
        <f t="shared" si="0"/>
        <v>90.1</v>
      </c>
      <c r="F51" s="28">
        <f t="shared" si="1"/>
        <v>76.930000000000007</v>
      </c>
      <c r="G51" s="28">
        <f t="shared" si="1"/>
        <v>9229.3000000000011</v>
      </c>
      <c r="H51" s="29">
        <f>G51/F51/I1*1000</f>
        <v>19995.017115126306</v>
      </c>
    </row>
    <row r="52" spans="1:8" ht="16.5" thickBot="1">
      <c r="A52" s="34" t="s">
        <v>19</v>
      </c>
      <c r="B52" s="35"/>
      <c r="C52" s="35"/>
      <c r="D52" s="35"/>
      <c r="E52" s="36">
        <f t="shared" si="0"/>
        <v>23.75</v>
      </c>
      <c r="F52" s="36">
        <f t="shared" si="1"/>
        <v>8.2800000000000011</v>
      </c>
      <c r="G52" s="36">
        <f t="shared" si="1"/>
        <v>874.9</v>
      </c>
      <c r="H52" s="37">
        <f>G52/F52/I1*1000</f>
        <v>17610.708534621575</v>
      </c>
    </row>
    <row r="53" spans="1:8" ht="16.5" thickBot="1">
      <c r="A53" s="38" t="s">
        <v>24</v>
      </c>
      <c r="B53" s="39"/>
      <c r="C53" s="39"/>
      <c r="D53" s="39"/>
      <c r="E53" s="39"/>
      <c r="F53" s="39"/>
      <c r="G53" s="39"/>
      <c r="H53" s="40"/>
    </row>
    <row r="54" spans="1:8" s="25" customFormat="1" ht="15.75">
      <c r="A54" s="21" t="s">
        <v>12</v>
      </c>
      <c r="B54" s="22"/>
      <c r="C54" s="22"/>
      <c r="D54" s="22"/>
      <c r="E54" s="23">
        <f>E56+E57+E58</f>
        <v>189.45</v>
      </c>
      <c r="F54" s="23">
        <f>F56+F57+F58</f>
        <v>107.73</v>
      </c>
      <c r="G54" s="23">
        <f>G56+G57+G58</f>
        <v>14252.599999999999</v>
      </c>
      <c r="H54" s="24">
        <f>G54/F54/I1*1000</f>
        <v>22049.877780871928</v>
      </c>
    </row>
    <row r="55" spans="1:8" ht="15.75">
      <c r="A55" s="26" t="s">
        <v>13</v>
      </c>
      <c r="B55" s="27"/>
      <c r="C55" s="27"/>
      <c r="D55" s="27"/>
      <c r="E55" s="28"/>
      <c r="F55" s="28"/>
      <c r="G55" s="28"/>
      <c r="H55" s="29"/>
    </row>
    <row r="56" spans="1:8" ht="15.75">
      <c r="A56" s="30" t="s">
        <v>14</v>
      </c>
      <c r="B56" s="31"/>
      <c r="C56" s="31"/>
      <c r="D56" s="31"/>
      <c r="E56" s="28">
        <f>[1]район!E56+[1]киреевск!E56+[1]липки!E56+[1]болохово!E56</f>
        <v>1</v>
      </c>
      <c r="F56" s="28">
        <f>[1]район!F56+[1]киреевск!F56+[1]липки!F56+[1]болохово!F56</f>
        <v>1</v>
      </c>
      <c r="G56" s="28">
        <f>[1]район!G56+[1]киреевск!G56+[1]липки!G56+[1]болохово!G56</f>
        <v>291.5</v>
      </c>
      <c r="H56" s="29">
        <f>G56/F56/I1*1000</f>
        <v>48583.333333333336</v>
      </c>
    </row>
    <row r="57" spans="1:8" ht="15.75">
      <c r="A57" s="32" t="s">
        <v>25</v>
      </c>
      <c r="B57" s="33"/>
      <c r="C57" s="33"/>
      <c r="D57" s="33"/>
      <c r="E57" s="28">
        <f>[1]район!E57+[1]киреевск!E57+[1]липки!E57+[1]болохово!E57</f>
        <v>135.44999999999999</v>
      </c>
      <c r="F57" s="28">
        <f>[1]район!F57+[1]киреевск!F57+[1]липки!F57+[1]болохово!F57</f>
        <v>66.59</v>
      </c>
      <c r="G57" s="28">
        <f>[1]район!G57+[1]киреевск!G57+[1]липки!G57+[1]болохово!G57</f>
        <v>9229.4</v>
      </c>
      <c r="H57" s="29">
        <f>G57/F57/I1*1000</f>
        <v>23100.065074836057</v>
      </c>
    </row>
    <row r="58" spans="1:8" ht="16.5" thickBot="1">
      <c r="A58" s="45" t="s">
        <v>26</v>
      </c>
      <c r="B58" s="46"/>
      <c r="C58" s="46"/>
      <c r="D58" s="46"/>
      <c r="E58" s="36">
        <f>[1]район!E58+[1]киреевск!E58+[1]липки!E58+[1]болохово!E58</f>
        <v>53</v>
      </c>
      <c r="F58" s="36">
        <f>[1]район!F58+[1]киреевск!F58+[1]липки!F58+[1]болохово!F58</f>
        <v>40.14</v>
      </c>
      <c r="G58" s="36">
        <f>[1]район!G58+[1]киреевск!G58+[1]липки!G58+[1]болохово!G58</f>
        <v>4731.7</v>
      </c>
      <c r="H58" s="37">
        <f>G58/F58/I1*1000</f>
        <v>19646.653379837237</v>
      </c>
    </row>
    <row r="59" spans="1:8" ht="16.5" thickBot="1">
      <c r="A59" s="47" t="s">
        <v>27</v>
      </c>
      <c r="B59" s="47"/>
      <c r="C59" s="47"/>
      <c r="D59" s="47"/>
      <c r="E59" s="47"/>
    </row>
    <row r="60" spans="1:8" ht="15.75">
      <c r="A60" s="21" t="s">
        <v>12</v>
      </c>
      <c r="B60" s="22"/>
      <c r="C60" s="22"/>
      <c r="D60" s="22"/>
      <c r="E60" s="23">
        <f>E62+E63+E64</f>
        <v>35.61</v>
      </c>
      <c r="F60" s="23">
        <f>F62+F63+F64</f>
        <v>20.380000000000003</v>
      </c>
      <c r="G60" s="23">
        <f>G62+G63+G64</f>
        <v>2752.3</v>
      </c>
      <c r="H60" s="24">
        <f>G60/F60/I1*1000</f>
        <v>22508.177952240756</v>
      </c>
    </row>
    <row r="61" spans="1:8" ht="15.75">
      <c r="A61" s="26" t="s">
        <v>13</v>
      </c>
      <c r="B61" s="27"/>
      <c r="C61" s="27"/>
      <c r="D61" s="27"/>
      <c r="E61" s="28"/>
      <c r="F61" s="28"/>
      <c r="G61" s="28"/>
      <c r="H61" s="48"/>
    </row>
    <row r="62" spans="1:8" ht="15.75">
      <c r="A62" s="30" t="s">
        <v>14</v>
      </c>
      <c r="B62" s="31"/>
      <c r="C62" s="31"/>
      <c r="D62" s="31"/>
      <c r="E62" s="28">
        <f>[1]район!E62+[1]киреевск!E62+[1]липки!E62+[1]болохово!E62</f>
        <v>1</v>
      </c>
      <c r="F62" s="28">
        <f>[1]район!F62+[1]киреевск!F62+[1]липки!F62+[1]болохово!F62</f>
        <v>0.82</v>
      </c>
      <c r="G62" s="28">
        <f>[1]район!G62+[1]киреевск!G62+[1]липки!G62+[1]болохово!G62</f>
        <v>219.3</v>
      </c>
      <c r="H62" s="29">
        <f>G62/F62/I1*1000</f>
        <v>44573.170731707331</v>
      </c>
    </row>
    <row r="63" spans="1:8" ht="15.75">
      <c r="A63" s="32" t="s">
        <v>25</v>
      </c>
      <c r="B63" s="33"/>
      <c r="C63" s="33"/>
      <c r="D63" s="33"/>
      <c r="E63" s="28">
        <f>[1]район!E63+[1]киреевск!E63+[1]липки!E63+[1]болохово!E63</f>
        <v>25.11</v>
      </c>
      <c r="F63" s="28">
        <f>[1]район!F63+[1]киреевск!F63+[1]липки!F63+[1]болохово!F63</f>
        <v>14.15</v>
      </c>
      <c r="G63" s="28">
        <f>[1]район!G63+[1]киреевск!G63+[1]липки!G63+[1]болохово!G63</f>
        <v>1896.7</v>
      </c>
      <c r="H63" s="29">
        <f>G63/F63/I1*1000</f>
        <v>22340.400471142519</v>
      </c>
    </row>
    <row r="64" spans="1:8" ht="16.5" thickBot="1">
      <c r="A64" s="45" t="s">
        <v>26</v>
      </c>
      <c r="B64" s="46"/>
      <c r="C64" s="46"/>
      <c r="D64" s="46"/>
      <c r="E64" s="36">
        <f>[1]район!E64+[1]киреевск!E64+[1]липки!E64+[1]болохово!E64</f>
        <v>9.5</v>
      </c>
      <c r="F64" s="36">
        <f>[1]район!F64+[1]киреевск!F64+[1]липки!F64+[1]болохово!F64</f>
        <v>5.41</v>
      </c>
      <c r="G64" s="36">
        <f>[1]район!G64+[1]киреевск!G64+[1]липки!G64+[1]болохово!G64</f>
        <v>636.29999999999995</v>
      </c>
      <c r="H64" s="37">
        <f>G64/F64/I1*1000</f>
        <v>19602.587800369682</v>
      </c>
    </row>
    <row r="66" spans="1:8">
      <c r="A66" s="49" t="s">
        <v>28</v>
      </c>
      <c r="B66" s="49"/>
      <c r="C66" s="49"/>
      <c r="D66" s="49"/>
      <c r="E66" s="49"/>
      <c r="F66" s="49"/>
      <c r="G66" s="50" t="s">
        <v>29</v>
      </c>
      <c r="H66" s="50"/>
    </row>
    <row r="68" spans="1:8">
      <c r="A68" s="51" t="s">
        <v>30</v>
      </c>
    </row>
    <row r="69" spans="1:8" s="51" customFormat="1">
      <c r="A69" s="51" t="s">
        <v>31</v>
      </c>
    </row>
  </sheetData>
  <mergeCells count="68">
    <mergeCell ref="A62:D62"/>
    <mergeCell ref="A63:D63"/>
    <mergeCell ref="A64:D64"/>
    <mergeCell ref="A66:F66"/>
    <mergeCell ref="G66:H66"/>
    <mergeCell ref="A56:D56"/>
    <mergeCell ref="A57:D57"/>
    <mergeCell ref="A58:D58"/>
    <mergeCell ref="A59:E59"/>
    <mergeCell ref="A60:D60"/>
    <mergeCell ref="A61:D61"/>
    <mergeCell ref="A50:D50"/>
    <mergeCell ref="A51:D51"/>
    <mergeCell ref="A52:D52"/>
    <mergeCell ref="A53:H53"/>
    <mergeCell ref="A54:D54"/>
    <mergeCell ref="A55:D55"/>
    <mergeCell ref="A44:H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H35"/>
    <mergeCell ref="A36:D36"/>
    <mergeCell ref="A37:D37"/>
    <mergeCell ref="A26:H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H17"/>
    <mergeCell ref="A18:D18"/>
    <mergeCell ref="A19:D19"/>
    <mergeCell ref="A8:H8"/>
    <mergeCell ref="A9:D9"/>
    <mergeCell ref="A10:D10"/>
    <mergeCell ref="A11:D11"/>
    <mergeCell ref="A12:D12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2017-07-06T09:20:54Z</dcterms:modified>
</cp:coreProperties>
</file>