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3" i="1"/>
  <c r="H130"/>
  <c r="H143"/>
  <c r="H51"/>
  <c r="H58"/>
  <c r="H17"/>
  <c r="H135"/>
  <c r="H36"/>
  <c r="H108"/>
  <c r="H109"/>
  <c r="H111"/>
  <c r="I111"/>
  <c r="J111"/>
  <c r="I115"/>
  <c r="J115"/>
  <c r="H115"/>
  <c r="I52"/>
  <c r="J52"/>
  <c r="H52"/>
  <c r="H126"/>
  <c r="I126"/>
  <c r="J126"/>
  <c r="I141"/>
  <c r="J141"/>
  <c r="H141"/>
  <c r="I23"/>
  <c r="I22" s="1"/>
  <c r="I21" s="1"/>
  <c r="I20" s="1"/>
  <c r="J23"/>
  <c r="J22" s="1"/>
  <c r="J21" s="1"/>
  <c r="J20" s="1"/>
  <c r="H23"/>
  <c r="H22" s="1"/>
  <c r="H21" s="1"/>
  <c r="H20" s="1"/>
  <c r="I197"/>
  <c r="I196" s="1"/>
  <c r="I195" s="1"/>
  <c r="I194" s="1"/>
  <c r="J197"/>
  <c r="J196" s="1"/>
  <c r="J195" s="1"/>
  <c r="J194" s="1"/>
  <c r="H197"/>
  <c r="H196" s="1"/>
  <c r="H195" s="1"/>
  <c r="H194" s="1"/>
  <c r="I139"/>
  <c r="J139"/>
  <c r="H139"/>
  <c r="I83"/>
  <c r="J83"/>
  <c r="H83"/>
  <c r="I81" l="1"/>
  <c r="J81"/>
  <c r="H81"/>
  <c r="I217"/>
  <c r="J217"/>
  <c r="H217"/>
  <c r="I209"/>
  <c r="J209"/>
  <c r="H209"/>
  <c r="I207"/>
  <c r="I206" s="1"/>
  <c r="I205" s="1"/>
  <c r="I204" s="1"/>
  <c r="J207"/>
  <c r="J206" s="1"/>
  <c r="J205" s="1"/>
  <c r="J204" s="1"/>
  <c r="H207"/>
  <c r="I202"/>
  <c r="I201" s="1"/>
  <c r="I200" s="1"/>
  <c r="I199" s="1"/>
  <c r="J202"/>
  <c r="J201" s="1"/>
  <c r="J200" s="1"/>
  <c r="J199" s="1"/>
  <c r="H202"/>
  <c r="H201" s="1"/>
  <c r="H200" s="1"/>
  <c r="H199" s="1"/>
  <c r="I191"/>
  <c r="I190" s="1"/>
  <c r="I189" s="1"/>
  <c r="I188" s="1"/>
  <c r="I187" s="1"/>
  <c r="J191"/>
  <c r="J190" s="1"/>
  <c r="J189" s="1"/>
  <c r="J188" s="1"/>
  <c r="J187" s="1"/>
  <c r="H191"/>
  <c r="H190" s="1"/>
  <c r="H189" s="1"/>
  <c r="H188" s="1"/>
  <c r="H187" s="1"/>
  <c r="I214"/>
  <c r="I213" s="1"/>
  <c r="I212" s="1"/>
  <c r="I211" s="1"/>
  <c r="J214"/>
  <c r="J213" s="1"/>
  <c r="J212" s="1"/>
  <c r="J211" s="1"/>
  <c r="H214"/>
  <c r="H213" l="1"/>
  <c r="H212" s="1"/>
  <c r="H211" s="1"/>
  <c r="H206"/>
  <c r="H205" s="1"/>
  <c r="H204" s="1"/>
  <c r="I193"/>
  <c r="J193"/>
  <c r="I186"/>
  <c r="J186"/>
  <c r="I163"/>
  <c r="J163"/>
  <c r="I184"/>
  <c r="I183" s="1"/>
  <c r="I182" s="1"/>
  <c r="I181" s="1"/>
  <c r="I180" s="1"/>
  <c r="J184"/>
  <c r="J183" s="1"/>
  <c r="J182" s="1"/>
  <c r="J181" s="1"/>
  <c r="J180" s="1"/>
  <c r="H184"/>
  <c r="H183" s="1"/>
  <c r="H182" s="1"/>
  <c r="H181" s="1"/>
  <c r="H180" s="1"/>
  <c r="J178"/>
  <c r="I178"/>
  <c r="H178"/>
  <c r="J177"/>
  <c r="I177"/>
  <c r="H177"/>
  <c r="J176"/>
  <c r="I176"/>
  <c r="H176"/>
  <c r="J175"/>
  <c r="I175"/>
  <c r="H175"/>
  <c r="J174"/>
  <c r="I174"/>
  <c r="H174"/>
  <c r="I168"/>
  <c r="J168"/>
  <c r="H168"/>
  <c r="J170"/>
  <c r="I170"/>
  <c r="H170"/>
  <c r="J172"/>
  <c r="I172"/>
  <c r="H172"/>
  <c r="I119"/>
  <c r="J119"/>
  <c r="H119"/>
  <c r="J91"/>
  <c r="J90" s="1"/>
  <c r="J89" s="1"/>
  <c r="I91"/>
  <c r="H91"/>
  <c r="I90"/>
  <c r="H90"/>
  <c r="I89"/>
  <c r="H89"/>
  <c r="J87"/>
  <c r="I87"/>
  <c r="I86" s="1"/>
  <c r="I85" s="1"/>
  <c r="H87"/>
  <c r="J86"/>
  <c r="J85" s="1"/>
  <c r="H86"/>
  <c r="H85"/>
  <c r="J79"/>
  <c r="J78" s="1"/>
  <c r="J77" s="1"/>
  <c r="I79"/>
  <c r="I78" s="1"/>
  <c r="I77" s="1"/>
  <c r="H79"/>
  <c r="H78" s="1"/>
  <c r="H77" s="1"/>
  <c r="J73"/>
  <c r="J72" s="1"/>
  <c r="J71" s="1"/>
  <c r="J70" s="1"/>
  <c r="I73"/>
  <c r="H73"/>
  <c r="H72" s="1"/>
  <c r="H71" s="1"/>
  <c r="H70" s="1"/>
  <c r="I72"/>
  <c r="I71" s="1"/>
  <c r="I70" s="1"/>
  <c r="J45"/>
  <c r="I45"/>
  <c r="I44" s="1"/>
  <c r="I43" s="1"/>
  <c r="I42" s="1"/>
  <c r="I41" s="1"/>
  <c r="H45"/>
  <c r="H44" s="1"/>
  <c r="H43" s="1"/>
  <c r="H42" s="1"/>
  <c r="H41" s="1"/>
  <c r="J44"/>
  <c r="J43" s="1"/>
  <c r="J42" s="1"/>
  <c r="J41" s="1"/>
  <c r="H193" l="1"/>
  <c r="H186" s="1"/>
  <c r="H162"/>
  <c r="J162"/>
  <c r="I162"/>
  <c r="I76"/>
  <c r="H76"/>
  <c r="J76"/>
  <c r="I97" l="1"/>
  <c r="J97"/>
  <c r="H97"/>
  <c r="I99"/>
  <c r="J99"/>
  <c r="H99"/>
  <c r="I122"/>
  <c r="J122"/>
  <c r="H122"/>
  <c r="I124" l="1"/>
  <c r="I118" s="1"/>
  <c r="J124"/>
  <c r="J118" s="1"/>
  <c r="H124"/>
  <c r="H118" s="1"/>
  <c r="H249" l="1"/>
  <c r="H248" s="1"/>
  <c r="H240"/>
  <c r="I235"/>
  <c r="J235"/>
  <c r="H235"/>
  <c r="I137" l="1"/>
  <c r="J137"/>
  <c r="H137"/>
  <c r="I113"/>
  <c r="J113"/>
  <c r="H113"/>
  <c r="I156"/>
  <c r="J156"/>
  <c r="H156"/>
  <c r="I145"/>
  <c r="J145"/>
  <c r="H145"/>
  <c r="J58"/>
  <c r="I58"/>
  <c r="J56"/>
  <c r="I56"/>
  <c r="H56"/>
  <c r="I108" l="1"/>
  <c r="J108"/>
  <c r="I147" l="1"/>
  <c r="J147"/>
  <c r="H147"/>
  <c r="H50" l="1"/>
  <c r="H49" s="1"/>
  <c r="H48" s="1"/>
  <c r="I51"/>
  <c r="I50" s="1"/>
  <c r="I49" s="1"/>
  <c r="I48" s="1"/>
  <c r="J51"/>
  <c r="J50" s="1"/>
  <c r="J49" s="1"/>
  <c r="J48" s="1"/>
  <c r="I161"/>
  <c r="I160" s="1"/>
  <c r="J161"/>
  <c r="J160" s="1"/>
  <c r="H161"/>
  <c r="H160" s="1"/>
  <c r="I152"/>
  <c r="J152"/>
  <c r="H152"/>
  <c r="J154"/>
  <c r="I154"/>
  <c r="H154"/>
  <c r="I133"/>
  <c r="J133"/>
  <c r="H133"/>
  <c r="I131"/>
  <c r="I130" s="1"/>
  <c r="J131"/>
  <c r="H131"/>
  <c r="I104"/>
  <c r="I103" s="1"/>
  <c r="I102" s="1"/>
  <c r="I101" s="1"/>
  <c r="J104"/>
  <c r="J103" s="1"/>
  <c r="J102" s="1"/>
  <c r="J101" s="1"/>
  <c r="H104"/>
  <c r="H103" s="1"/>
  <c r="H102" s="1"/>
  <c r="H101" s="1"/>
  <c r="I95"/>
  <c r="I94" s="1"/>
  <c r="I93" s="1"/>
  <c r="I75" s="1"/>
  <c r="I69" s="1"/>
  <c r="J95"/>
  <c r="J94" s="1"/>
  <c r="H95"/>
  <c r="H94" s="1"/>
  <c r="J158"/>
  <c r="I158"/>
  <c r="H158"/>
  <c r="J93"/>
  <c r="J75" s="1"/>
  <c r="J69" s="1"/>
  <c r="I33"/>
  <c r="I32" s="1"/>
  <c r="I31" s="1"/>
  <c r="I30" s="1"/>
  <c r="J33"/>
  <c r="J32" s="1"/>
  <c r="J31" s="1"/>
  <c r="J30" s="1"/>
  <c r="H33"/>
  <c r="H32" s="1"/>
  <c r="I17"/>
  <c r="J17"/>
  <c r="I242"/>
  <c r="J242"/>
  <c r="H242"/>
  <c r="H129" l="1"/>
  <c r="H128" s="1"/>
  <c r="J130"/>
  <c r="H151"/>
  <c r="H150" s="1"/>
  <c r="H149" s="1"/>
  <c r="I151"/>
  <c r="I150" s="1"/>
  <c r="I149" s="1"/>
  <c r="J151"/>
  <c r="J150" s="1"/>
  <c r="J149" s="1"/>
  <c r="J129"/>
  <c r="J128" s="1"/>
  <c r="I129"/>
  <c r="I128" s="1"/>
  <c r="H117"/>
  <c r="H107" s="1"/>
  <c r="H93"/>
  <c r="H75" s="1"/>
  <c r="H69" s="1"/>
  <c r="H239"/>
  <c r="H106" l="1"/>
  <c r="J117"/>
  <c r="J107" s="1"/>
  <c r="J106" s="1"/>
  <c r="I117"/>
  <c r="I107" s="1"/>
  <c r="I106" s="1"/>
  <c r="I28"/>
  <c r="I27" s="1"/>
  <c r="I26" s="1"/>
  <c r="I25" s="1"/>
  <c r="J28"/>
  <c r="J27" s="1"/>
  <c r="J26" s="1"/>
  <c r="J25" s="1"/>
  <c r="J249"/>
  <c r="I249"/>
  <c r="H247"/>
  <c r="H246" s="1"/>
  <c r="H245" s="1"/>
  <c r="H244" s="1"/>
  <c r="J240"/>
  <c r="J239" s="1"/>
  <c r="I240"/>
  <c r="I239" s="1"/>
  <c r="J237"/>
  <c r="I237"/>
  <c r="I234" s="1"/>
  <c r="H237"/>
  <c r="H234" s="1"/>
  <c r="J226"/>
  <c r="I226"/>
  <c r="H226"/>
  <c r="J224"/>
  <c r="J223" s="1"/>
  <c r="J222" s="1"/>
  <c r="J221" s="1"/>
  <c r="J220" s="1"/>
  <c r="J219" s="1"/>
  <c r="I224"/>
  <c r="I223" s="1"/>
  <c r="I222" s="1"/>
  <c r="I221" s="1"/>
  <c r="I220" s="1"/>
  <c r="I219" s="1"/>
  <c r="H224"/>
  <c r="J66"/>
  <c r="J65" s="1"/>
  <c r="J64" s="1"/>
  <c r="J63" s="1"/>
  <c r="J62" s="1"/>
  <c r="I66"/>
  <c r="I65" s="1"/>
  <c r="I64" s="1"/>
  <c r="I63" s="1"/>
  <c r="I62" s="1"/>
  <c r="H66"/>
  <c r="H65" s="1"/>
  <c r="H64" s="1"/>
  <c r="H63" s="1"/>
  <c r="H62" s="1"/>
  <c r="J39"/>
  <c r="J38" s="1"/>
  <c r="J37" s="1"/>
  <c r="J36" s="1"/>
  <c r="I39"/>
  <c r="I38" s="1"/>
  <c r="I37" s="1"/>
  <c r="I36" s="1"/>
  <c r="H39"/>
  <c r="H38" s="1"/>
  <c r="H37" s="1"/>
  <c r="H28"/>
  <c r="H27" s="1"/>
  <c r="H26" s="1"/>
  <c r="H25" s="1"/>
  <c r="J16"/>
  <c r="J15" s="1"/>
  <c r="J14" s="1"/>
  <c r="J12" s="1"/>
  <c r="I16"/>
  <c r="I15" s="1"/>
  <c r="I14" s="1"/>
  <c r="I12" s="1"/>
  <c r="H16"/>
  <c r="H15" s="1"/>
  <c r="H14" s="1"/>
  <c r="H47" l="1"/>
  <c r="I47"/>
  <c r="I248"/>
  <c r="I247" s="1"/>
  <c r="I246" s="1"/>
  <c r="I245" s="1"/>
  <c r="I244" s="1"/>
  <c r="J47"/>
  <c r="J248"/>
  <c r="J247" s="1"/>
  <c r="J246" s="1"/>
  <c r="J245" s="1"/>
  <c r="J244" s="1"/>
  <c r="J234"/>
  <c r="J233" s="1"/>
  <c r="J232" s="1"/>
  <c r="J231" s="1"/>
  <c r="J230" s="1"/>
  <c r="I233"/>
  <c r="I232" s="1"/>
  <c r="I231" s="1"/>
  <c r="I230" s="1"/>
  <c r="H31"/>
  <c r="H30" s="1"/>
  <c r="H12" s="1"/>
  <c r="H223"/>
  <c r="H222" s="1"/>
  <c r="H221" s="1"/>
  <c r="H220" s="1"/>
  <c r="H219" s="1"/>
  <c r="J11"/>
  <c r="I11"/>
  <c r="I229" l="1"/>
  <c r="I251" s="1"/>
  <c r="J229"/>
  <c r="J251" s="1"/>
  <c r="H11"/>
  <c r="H233"/>
  <c r="H232" s="1"/>
  <c r="H231" s="1"/>
  <c r="H230" s="1"/>
  <c r="H229" s="1"/>
  <c r="H251" l="1"/>
</calcChain>
</file>

<file path=xl/sharedStrings.xml><?xml version="1.0" encoding="utf-8"?>
<sst xmlns="http://schemas.openxmlformats.org/spreadsheetml/2006/main" count="1074" uniqueCount="204">
  <si>
    <t>Наименование</t>
  </si>
  <si>
    <t>Администратор</t>
  </si>
  <si>
    <t>Раздел</t>
  </si>
  <si>
    <t>Подраздел</t>
  </si>
  <si>
    <t>Целевая статья</t>
  </si>
  <si>
    <t>Вид расхода</t>
  </si>
  <si>
    <t>2017г.</t>
  </si>
  <si>
    <t>Финансовое управление администрации муниципального образования Киреевский район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</si>
  <si>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</si>
  <si>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</si>
  <si>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</si>
  <si>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</si>
  <si>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</si>
  <si>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>850</t>
  </si>
  <si>
    <t xml:space="preserve">Обеспечение функционирования аппарата представительных органов </t>
  </si>
  <si>
    <t>Резервные фонды</t>
  </si>
  <si>
    <t>Непрограммные расходы</t>
  </si>
  <si>
    <t xml:space="preserve">Другие общегосударственные вопросы </t>
  </si>
  <si>
    <t>Культура, кинематография и средства массовой информации</t>
  </si>
  <si>
    <t>08</t>
  </si>
  <si>
    <t>Непрограммные  расходы</t>
  </si>
  <si>
    <t>Иные  межбюджетные трансферты</t>
  </si>
  <si>
    <t>Социальная политика</t>
  </si>
  <si>
    <t>Пенсионное обеспечение</t>
  </si>
  <si>
    <t>Администрация муниципального образования Киреевский район</t>
  </si>
  <si>
    <t>851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</si>
  <si>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</si>
  <si>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 гражданская оборона</t>
  </si>
  <si>
    <t>09</t>
  </si>
  <si>
    <t>Национальная экономика</t>
  </si>
  <si>
    <t>04</t>
  </si>
  <si>
    <t>Дорожное хозяйство</t>
  </si>
  <si>
    <t>Жилищно-коммунальное хозяйство</t>
  </si>
  <si>
    <t>05</t>
  </si>
  <si>
    <t>02</t>
  </si>
  <si>
    <t>13</t>
  </si>
  <si>
    <t>Транспорт</t>
  </si>
  <si>
    <t>Другие вопросы в области жилищно-коммунального хозяйства</t>
  </si>
  <si>
    <t>Собрание депутатов муниципального образования город Киреевск Киреевского района</t>
  </si>
  <si>
    <t>857</t>
  </si>
  <si>
    <t>Комитет культуры, молодежной политики и спорта</t>
  </si>
  <si>
    <t>Культура</t>
  </si>
  <si>
    <t>859</t>
  </si>
  <si>
    <t>Физическая культура и спорт</t>
  </si>
  <si>
    <t>Физическая культура</t>
  </si>
  <si>
    <t>Начальник финансового управления администрации муниципального образования Киреевский район</t>
  </si>
  <si>
    <t>Л.Н.Волчкова</t>
  </si>
  <si>
    <t>Жилищное хозяйство</t>
  </si>
  <si>
    <t>Коммунальное хозяйство</t>
  </si>
  <si>
    <t>Благоустройство</t>
  </si>
  <si>
    <t>2018г.</t>
  </si>
  <si>
    <t>71 0 00 00000</t>
  </si>
  <si>
    <t>71 1 00 00000</t>
  </si>
  <si>
    <t>71 1 00 00190</t>
  </si>
  <si>
    <t>Расходы на обеспечение функций государственных (муниципальных) органов по аппарату представительных органов</t>
  </si>
  <si>
    <t>99 0 00 00000</t>
  </si>
  <si>
    <t>99 9 00 00000</t>
  </si>
  <si>
    <t xml:space="preserve">Резервный фонд муниципального образования </t>
  </si>
  <si>
    <t>99 9 00 20010</t>
  </si>
  <si>
    <t xml:space="preserve">Расходы на обеспечение деятельности  финансового управления </t>
  </si>
  <si>
    <t>99 9 00 20450</t>
  </si>
  <si>
    <t>99 9 00 20450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</si>
  <si>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</si>
  <si>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</si>
  <si>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>Расходы, связанные с доплатой к пенсиям муниципальных служащих</t>
  </si>
  <si>
    <t xml:space="preserve">Расходы, связанные с подготовкой населения и организаций к действиям в чрезвычайной ситуации в мирное время </t>
  </si>
  <si>
    <t>99 9 00 20440</t>
  </si>
  <si>
    <t>99 9 00 71020</t>
  </si>
  <si>
    <t>Расходы, связанные с содержанием автомобильных дорог и инженерных сооружений на них в границах городских округов и поселений в рамках благоустройства</t>
  </si>
  <si>
    <t>99 9 00 20320</t>
  </si>
  <si>
    <t>99 9 00 20350</t>
  </si>
  <si>
    <t>99 9 00 20360</t>
  </si>
  <si>
    <t>Расходы, связанные с мероприятиями по благоустройству городских поселений</t>
  </si>
  <si>
    <t>99 9 00 20370</t>
  </si>
  <si>
    <t>99 9 00 20390</t>
  </si>
  <si>
    <t>99 9 00 20420</t>
  </si>
  <si>
    <t xml:space="preserve">Регистрация муниципального имущества </t>
  </si>
  <si>
    <t>99 9 00 20020</t>
  </si>
  <si>
    <t>99 9 00 20460</t>
  </si>
  <si>
    <t>Расходы, связанные с возмещением затрат по городскому транспорту</t>
  </si>
  <si>
    <t>99 9 00 20310</t>
  </si>
  <si>
    <t xml:space="preserve">Мероприятия, направленные на бюджетные инвестиции в объекты капитального строительства </t>
  </si>
  <si>
    <t>Расходы,  связанные с капитальным ремонтом  государственного жилищного фонда субъектом РФ и муниципального жилищного фонда</t>
  </si>
  <si>
    <t xml:space="preserve">Расходы, связанные с мероприятиями  в области коммунального хозяйства   </t>
  </si>
  <si>
    <t>99 9 00 40010</t>
  </si>
  <si>
    <t>Расходы, связанные с мероприятиями в области уличного  освещения</t>
  </si>
  <si>
    <t>99 9 00 00590</t>
  </si>
  <si>
    <t>99 9 00 20030</t>
  </si>
  <si>
    <t>Расходы, связанные с приватизацией жилого фонда</t>
  </si>
  <si>
    <t>99 9 00 20140</t>
  </si>
  <si>
    <t xml:space="preserve">Прочие мероприятия в области жилищно-коммунального хозяйства </t>
  </si>
  <si>
    <t xml:space="preserve">Расходы на выплаты по оплате труда работников государственных органов по аппарату представительных органов </t>
  </si>
  <si>
    <t>71 1 00 00110</t>
  </si>
  <si>
    <t xml:space="preserve">Расходы на обеспечение функций государственных(муниципальных) органов по аппарату представительных органов </t>
  </si>
  <si>
    <t>Муниципальная программа «Развитие культуры и спорта (2014-2018 гг.)"муниципального образования г.Киреевск Киреевского района</t>
  </si>
  <si>
    <t>Подпрограмма «Содействие развитию культуры»</t>
  </si>
  <si>
    <t>01 0 00 00000</t>
  </si>
  <si>
    <t>01 1 00 00000</t>
  </si>
  <si>
    <t>Основное мероприятие "Сохранение и развитие традиционной народной культуры, промыслов и ремесел"</t>
  </si>
  <si>
    <t>01 1 01 00000</t>
  </si>
  <si>
    <t>01 1 01 00590</t>
  </si>
  <si>
    <t>Основное мероприятие "Развитие парка культуры и отдыха г.Киреевска"</t>
  </si>
  <si>
    <t>01 1 01 80120</t>
  </si>
  <si>
    <t>01 1 02 00000</t>
  </si>
  <si>
    <t>01 1 02 00590</t>
  </si>
  <si>
    <t>01 1 02 80120</t>
  </si>
  <si>
    <t>Подпрограмма «Содействие развитию физической культуры и спорта»</t>
  </si>
  <si>
    <t>Основное мероприятие "Развитие физической культуры и спорта м.о.г.Киреевск"</t>
  </si>
  <si>
    <t xml:space="preserve">Расходы, связанные с мероприятиями по  развитию спорта м.о.г.Киреевск </t>
  </si>
  <si>
    <t>01 2 00 00000</t>
  </si>
  <si>
    <t>01 2 01 00000</t>
  </si>
  <si>
    <t>01 2 01 00590</t>
  </si>
  <si>
    <t>Муниципальная программа «Развитие культуры и спорта (2014-2018гг.)» муниципального образования г.Киреевск Киреевского района</t>
  </si>
  <si>
    <t>ИТОГО</t>
  </si>
  <si>
    <t>Расходы на обеспечение деятельности(оказания услуг) МКУ "Городское хозяйство"</t>
  </si>
  <si>
    <t>Расходы на оплату труда работникам муниципальных учреждений культурно-досугового типа (25% надбавка к окладу)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</si>
  <si>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</si>
  <si>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</si>
  <si>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</si>
  <si>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Публичные нормативные социальные выплаты гражданам</t>
  </si>
  <si>
    <t>Бюджетные инвестиции</t>
  </si>
  <si>
    <t>Расходы на выплаты персоналу казенных учреждений</t>
  </si>
  <si>
    <t>Расходы на выплаты персоналу государственных(муниципальных) органов</t>
  </si>
  <si>
    <t>Субсидии бюджетному учреждению</t>
  </si>
  <si>
    <t>Иные непрограммные мероприятия в рамках непрограммных расходов</t>
  </si>
  <si>
    <t>Расходы на обеспечение деятельности Киреевского городского дома культуры</t>
  </si>
  <si>
    <t xml:space="preserve">Расходы на обеспечение деятельности Киреевского городского парк культуры и отдыха </t>
  </si>
  <si>
    <t xml:space="preserve">Расходы на обеспечение деятельности Киреевского физкультурно-оздоровительного комплекса </t>
  </si>
  <si>
    <t>12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</si>
  <si>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</si>
  <si>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</si>
  <si>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99 9 00 20330</t>
  </si>
  <si>
    <t>Расходы, связанные с мероприятиями по переселению граждан из аварийного жилищного фонда, осуществляемые  за счет средств областного бюджета</t>
  </si>
  <si>
    <t>02 0 00 00000</t>
  </si>
  <si>
    <t>03 0 00 00000</t>
  </si>
  <si>
    <t>99 9 00 80559</t>
  </si>
  <si>
    <t>Расходы, связанные с софинансированием проекта "Народный бюджет", и осуществляемые за счет средств муниципального образования</t>
  </si>
  <si>
    <t>Расходы, связанные с софинансированием мероприятий по реализации проекта "Народный бюджет", и осуществляемые за счет средств муниципального образования</t>
  </si>
  <si>
    <t>Субсидии юридическим лицам(кроме некоммерческих организаций), индивидуальным предпринимателям, физическим лицам-производителям товаров, работ, услуг</t>
  </si>
  <si>
    <t>99 9 00 80550</t>
  </si>
  <si>
    <t>Расходы, сявзанные с мероприятиями по реализации проекта "Народный бюджет"</t>
  </si>
  <si>
    <t>02 0 00 09502</t>
  </si>
  <si>
    <t>02 0 00 09602</t>
  </si>
  <si>
    <t>Расходы, связанные с мероприятиями по переселению граждан из аварийного жилищного фонда за счет средств, поступивших от государственной корпорации-Фонда содействия реформированию жилищно-коммунального хозяйства</t>
  </si>
  <si>
    <t>Ведомственная структура расходов бюджета муниципального образования город Киреевск Киреевского района на 2017 год и плановый период 2018-2019 годов</t>
  </si>
  <si>
    <t>2019г.</t>
  </si>
  <si>
    <t xml:space="preserve">Расходы на обеспечение деятельности администрации мо Киреевский район </t>
  </si>
  <si>
    <t>Расходы, связанные с мероприятиями по реализации проекта "Народный бюджет"</t>
  </si>
  <si>
    <t>Иные закупки товаров, работ и услуг для обеспечения государственных(муниципальных) нужд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</si>
  <si>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2017-2026 годы"</t>
  </si>
  <si>
    <t>Подпрограмма "Капитальный ремонт и ремонт автомобильных дорог общего пользования местного значения на территории муниципального образования город Киреевск Киреевского района на 2017-2026г."</t>
  </si>
  <si>
    <t>Подпрограмма "Содержание автомобильных дорог общего пользования местного значения на территории м.о.г.Киреевск Киреевского района на 2017-2026годы"</t>
  </si>
  <si>
    <t>Мероприятие "Содержание автомобильных дорог"</t>
  </si>
  <si>
    <t>Мероприятие "Разработка и применение схем, методов и средств организации дорожного движения"</t>
  </si>
  <si>
    <t>03 1 00 00000</t>
  </si>
  <si>
    <t>03 1 01 00000</t>
  </si>
  <si>
    <t>03 2 00 00000</t>
  </si>
  <si>
    <t>03 2 01 00000</t>
  </si>
  <si>
    <t>04 0 01 00000</t>
  </si>
  <si>
    <t>Муниципальная программа "Повышение безопасности дорожного движения в м.о.г.Киреевск Киреевского района на 2017-2026 годы"</t>
  </si>
  <si>
    <t>04 0 00 00000</t>
  </si>
  <si>
    <t>14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</si>
  <si>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</si>
  <si>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</si>
  <si>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Иные межбюджетные трансферты</t>
  </si>
  <si>
    <t>11</t>
  </si>
  <si>
    <t>99 9 00 20110</t>
  </si>
  <si>
    <t>99 9 00 0000</t>
  </si>
  <si>
    <t>99 0 00 0000</t>
  </si>
  <si>
    <t xml:space="preserve">                                                   Приложение 7                                                      к решению Собрания депутатов муниципального образования город Киреевск Киреевского района                      № 45-210 от 27.12.2016г.</t>
  </si>
  <si>
    <t>Мероприятие "Капитальный ремонт и ремонт автомобильных дорог, дворовых территорий"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</si>
  <si>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</si>
  <si>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03 1 01 20090</t>
  </si>
  <si>
    <t>03 2 01 20090</t>
  </si>
  <si>
    <t>04 0 01 20090</t>
  </si>
  <si>
    <t>854</t>
  </si>
  <si>
    <t>Управление муниципального хозяйства администрации муниципального образования Киреевский район</t>
  </si>
  <si>
    <t>Расходы, связанные с дератизацией свалок</t>
  </si>
  <si>
    <t>03 1 01 80550</t>
  </si>
  <si>
    <t>03 1 01 80559</t>
  </si>
  <si>
    <t>Расходы, связанные с софинансированием мероприятий по реализации проекта "Народный бюджет", осуществляемые за счет средств муниципального образования</t>
  </si>
  <si>
    <t>99 9 00 80340</t>
  </si>
  <si>
    <t>Мероприятия по модернизации и капитальному ремонту объектов коммунальной инфраструктуры</t>
  </si>
  <si>
    <t>07</t>
  </si>
  <si>
    <t>99 9 00 20470</t>
  </si>
  <si>
    <t>Проведение выборов и референдумов</t>
  </si>
  <si>
    <t>Специальные расходы</t>
  </si>
  <si>
    <t>Обеспечение проведения выборов и референдумов</t>
  </si>
  <si>
    <t>99 9 00 S0340</t>
  </si>
  <si>
    <t>Софинансирование мероприятий по модернизации и капитальному ремонту объектов коммунальной инфраструктуры</t>
  </si>
  <si>
    <t>99 9 00 S0550</t>
  </si>
  <si>
    <t>Софинансирование мероприятий, направленных на реализацию проекта "Народный бюджет"</t>
  </si>
  <si>
    <t>Социальные выплаты гражданам, кроме публичных нормативных социальных выплат</t>
  </si>
  <si>
    <t>02 0 00 80300</t>
  </si>
  <si>
    <t>Муниципальная адресная Программа по переселению граждан из аварийного жилищного фонда в муниципальном образовании город Киреевск Киреевского района Тульской области на 2015-2017 г.г.</t>
  </si>
  <si>
    <t>Расходы, связанные с мероприятиями по оплате дополнительной стоимости площади</t>
  </si>
  <si>
    <t>0200080300</t>
  </si>
  <si>
    <t xml:space="preserve">Расходы, связанные с оплатой стоимости дополнительной площади </t>
  </si>
  <si>
    <t xml:space="preserve">Резервный фонд правительства Тульской области </t>
  </si>
  <si>
    <t>99 9 00 23750</t>
  </si>
  <si>
    <t>99 9 00 S3750</t>
  </si>
  <si>
    <t>Исполнение судебных актов</t>
  </si>
  <si>
    <t>Софинансирование мероприятий по резервному фонду правительства ТО</t>
  </si>
  <si>
    <t xml:space="preserve">                                                   Приложение№3                                                      к решению Собрания депутатов муниципального образования город Киреевск Киреевского района                      №55-248  от 26.10. 2017г.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</si>
</sst>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1" fillId="0" borderId="0" xfId="0" applyFont="1" applyAlignment="1"/>
    <xf numFmtId="49" fontId="8" fillId="0" borderId="0" xfId="1" applyNumberFormat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horizontal="right" wrapText="1"/>
    </xf>
    <xf numFmtId="0" fontId="0" fillId="0" borderId="0" xfId="0" applyAlignment="1"/>
    <xf numFmtId="164" fontId="0" fillId="0" borderId="0" xfId="0" applyNumberFormat="1" applyAlignment="1"/>
    <xf numFmtId="2" fontId="0" fillId="0" borderId="0" xfId="0" applyNumberFormat="1" applyAlignment="1"/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Alignment="1"/>
    <xf numFmtId="2" fontId="10" fillId="0" borderId="0" xfId="0" applyNumberFormat="1" applyFont="1" applyAlignment="1"/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textRotation="90" wrapText="1"/>
    </xf>
    <xf numFmtId="164" fontId="2" fillId="0" borderId="5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2" fontId="2" fillId="0" borderId="8" xfId="0" applyNumberFormat="1" applyFont="1" applyBorder="1" applyAlignment="1">
      <alignment horizontal="center" wrapText="1"/>
    </xf>
    <xf numFmtId="164" fontId="4" fillId="0" borderId="0" xfId="0" applyNumberFormat="1" applyFont="1" applyAlignment="1"/>
    <xf numFmtId="0" fontId="1" fillId="0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9" fontId="9" fillId="0" borderId="2" xfId="1" applyNumberFormat="1" applyFont="1" applyFill="1" applyBorder="1" applyAlignment="1">
      <alignment horizontal="left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49" fontId="8" fillId="0" borderId="0" xfId="1" applyNumberFormat="1" applyFont="1" applyFill="1" applyBorder="1" applyAlignment="1">
      <alignment wrapText="1"/>
    </xf>
    <xf numFmtId="49" fontId="8" fillId="0" borderId="0" xfId="1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center" wrapText="1"/>
    </xf>
    <xf numFmtId="49" fontId="9" fillId="0" borderId="0" xfId="1" applyNumberFormat="1" applyFont="1" applyFill="1" applyBorder="1" applyAlignment="1">
      <alignment wrapText="1"/>
    </xf>
    <xf numFmtId="49" fontId="9" fillId="0" borderId="0" xfId="1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4"/>
  <sheetViews>
    <sheetView tabSelected="1" workbookViewId="0">
      <selection activeCell="F2" sqref="F2"/>
    </sheetView>
  </sheetViews>
  <sheetFormatPr defaultRowHeight="15"/>
  <cols>
    <col min="1" max="1" width="2.140625" style="4" customWidth="1"/>
    <col min="2" max="2" width="30.28515625" style="4" customWidth="1"/>
    <col min="3" max="3" width="4.28515625" style="4" customWidth="1"/>
    <col min="4" max="4" width="4" style="4" customWidth="1"/>
    <col min="5" max="5" width="4.7109375" style="4" customWidth="1"/>
    <col min="6" max="6" width="11.28515625" style="4" customWidth="1"/>
    <col min="7" max="7" width="4" style="4" customWidth="1"/>
    <col min="8" max="8" width="12.5703125" style="5" customWidth="1"/>
    <col min="9" max="9" width="11.5703125" style="6" customWidth="1"/>
    <col min="10" max="10" width="11" style="6" customWidth="1"/>
    <col min="11" max="11" width="9.140625" style="4"/>
    <col min="12" max="12" width="10.5703125" style="4" bestFit="1" customWidth="1"/>
    <col min="13" max="16384" width="9.140625" style="4"/>
  </cols>
  <sheetData>
    <row r="1" spans="2:12" ht="71.25" customHeight="1">
      <c r="H1" s="69" t="s">
        <v>203</v>
      </c>
      <c r="I1" s="69"/>
      <c r="J1" s="69"/>
    </row>
    <row r="2" spans="2:12">
      <c r="H2" s="70" t="s">
        <v>169</v>
      </c>
      <c r="I2" s="70"/>
      <c r="J2" s="70"/>
    </row>
    <row r="3" spans="2:12">
      <c r="H3" s="70"/>
      <c r="I3" s="70"/>
      <c r="J3" s="70"/>
    </row>
    <row r="4" spans="2:12" ht="30" customHeight="1">
      <c r="H4" s="70"/>
      <c r="I4" s="70"/>
      <c r="J4" s="70"/>
    </row>
    <row r="5" spans="2:12" ht="4.5" customHeight="1">
      <c r="H5" s="70"/>
      <c r="I5" s="70"/>
      <c r="J5" s="70"/>
    </row>
    <row r="6" spans="2:12">
      <c r="H6" s="70"/>
      <c r="I6" s="70"/>
      <c r="J6" s="70"/>
    </row>
    <row r="7" spans="2:12" ht="2.25" customHeight="1">
      <c r="E7" s="1"/>
      <c r="F7" s="1"/>
      <c r="G7" s="1"/>
      <c r="H7" s="70"/>
      <c r="I7" s="70"/>
      <c r="J7" s="70"/>
    </row>
    <row r="8" spans="2:12" ht="36" customHeight="1">
      <c r="B8" s="71" t="s">
        <v>144</v>
      </c>
      <c r="C8" s="71"/>
      <c r="D8" s="71"/>
      <c r="E8" s="71"/>
      <c r="F8" s="71"/>
      <c r="G8" s="71"/>
      <c r="H8" s="71"/>
      <c r="I8" s="71"/>
      <c r="J8" s="71"/>
    </row>
    <row r="9" spans="2:12" ht="8.25" customHeight="1" thickBot="1"/>
    <row r="10" spans="2:12" ht="59.25" customHeight="1">
      <c r="B10" s="12" t="s">
        <v>0</v>
      </c>
      <c r="C10" s="13" t="s">
        <v>1</v>
      </c>
      <c r="D10" s="14" t="s">
        <v>2</v>
      </c>
      <c r="E10" s="14" t="s">
        <v>3</v>
      </c>
      <c r="F10" s="13" t="s">
        <v>4</v>
      </c>
      <c r="G10" s="13" t="s">
        <v>5</v>
      </c>
      <c r="H10" s="15" t="s">
        <v>6</v>
      </c>
      <c r="I10" s="16" t="s">
        <v>50</v>
      </c>
      <c r="J10" s="17" t="s">
        <v>145</v>
      </c>
    </row>
    <row r="11" spans="2:12" s="7" customFormat="1" ht="38.25">
      <c r="B11" s="24" t="s">
        <v>7</v>
      </c>
      <c r="C11" s="25">
        <v>850</v>
      </c>
      <c r="D11" s="25"/>
      <c r="E11" s="25"/>
      <c r="F11" s="25"/>
      <c r="G11" s="27"/>
      <c r="H11" s="26">
        <f>H12+H36+H41</f>
        <v>4688.2780599999996</v>
      </c>
      <c r="I11" s="26">
        <f t="shared" ref="I11:J11" si="0">I12+I36</f>
        <v>4978.1000000000004</v>
      </c>
      <c r="J11" s="23">
        <f t="shared" si="0"/>
        <v>4982.3</v>
      </c>
    </row>
    <row r="12" spans="2:12" ht="6.75" customHeight="1">
      <c r="B12" s="66" t="s">
        <v>8</v>
      </c>
      <c r="C12" s="67">
        <v>850</v>
      </c>
      <c r="D12" s="67" t="s">
        <v>9</v>
      </c>
      <c r="E12" s="67"/>
      <c r="F12" s="67"/>
      <c r="G12" s="68"/>
      <c r="H12" s="63">
        <f>H14+H25+H30+H20</f>
        <v>1124.5831900000001</v>
      </c>
      <c r="I12" s="63">
        <f t="shared" ref="I12:J12" si="1">I14+I25+I30+I20</f>
        <v>1189.7</v>
      </c>
      <c r="J12" s="63">
        <f t="shared" si="1"/>
        <v>1193.8999999999999</v>
      </c>
    </row>
    <row r="13" spans="2:12" ht="11.25" customHeight="1">
      <c r="B13" s="66"/>
      <c r="C13" s="67"/>
      <c r="D13" s="67"/>
      <c r="E13" s="67"/>
      <c r="F13" s="67"/>
      <c r="G13" s="68"/>
      <c r="H13" s="63"/>
      <c r="I13" s="63"/>
      <c r="J13" s="63"/>
    </row>
    <row r="14" spans="2:12" ht="64.5" customHeight="1">
      <c r="B14" s="24" t="s">
        <v>10</v>
      </c>
      <c r="C14" s="25">
        <v>850</v>
      </c>
      <c r="D14" s="25" t="s">
        <v>9</v>
      </c>
      <c r="E14" s="25" t="s">
        <v>11</v>
      </c>
      <c r="F14" s="25"/>
      <c r="G14" s="27"/>
      <c r="H14" s="26">
        <f>SUM(H15)</f>
        <v>85.567589999999996</v>
      </c>
      <c r="I14" s="26">
        <f t="shared" ref="I14:J15" si="2">SUM(I15)</f>
        <v>119.2</v>
      </c>
      <c r="J14" s="23">
        <f t="shared" si="2"/>
        <v>121.8</v>
      </c>
      <c r="L14" s="5"/>
    </row>
    <row r="15" spans="2:12" ht="26.25">
      <c r="B15" s="24" t="s">
        <v>12</v>
      </c>
      <c r="C15" s="25" t="s">
        <v>13</v>
      </c>
      <c r="D15" s="25" t="s">
        <v>9</v>
      </c>
      <c r="E15" s="25" t="s">
        <v>11</v>
      </c>
      <c r="F15" s="25" t="s">
        <v>51</v>
      </c>
      <c r="G15" s="27"/>
      <c r="H15" s="26">
        <f>SUM(H16)</f>
        <v>85.567589999999996</v>
      </c>
      <c r="I15" s="26">
        <f t="shared" si="2"/>
        <v>119.2</v>
      </c>
      <c r="J15" s="23">
        <f t="shared" si="2"/>
        <v>121.8</v>
      </c>
    </row>
    <row r="16" spans="2:12" ht="28.5" customHeight="1">
      <c r="B16" s="24" t="s">
        <v>14</v>
      </c>
      <c r="C16" s="25" t="s">
        <v>13</v>
      </c>
      <c r="D16" s="25" t="s">
        <v>9</v>
      </c>
      <c r="E16" s="25" t="s">
        <v>11</v>
      </c>
      <c r="F16" s="25" t="s">
        <v>52</v>
      </c>
      <c r="G16" s="27"/>
      <c r="H16" s="26">
        <f t="shared" ref="H16:J16" si="3">SUM(H17)</f>
        <v>85.567589999999996</v>
      </c>
      <c r="I16" s="26">
        <f t="shared" si="3"/>
        <v>119.2</v>
      </c>
      <c r="J16" s="23">
        <f t="shared" si="3"/>
        <v>121.8</v>
      </c>
    </row>
    <row r="17" spans="2:10" ht="51.75" customHeight="1">
      <c r="B17" s="24" t="s">
        <v>54</v>
      </c>
      <c r="C17" s="25" t="s">
        <v>13</v>
      </c>
      <c r="D17" s="25" t="s">
        <v>9</v>
      </c>
      <c r="E17" s="25" t="s">
        <v>11</v>
      </c>
      <c r="F17" s="25" t="s">
        <v>53</v>
      </c>
      <c r="G17" s="27"/>
      <c r="H17" s="26">
        <f>H18</f>
        <v>85.567589999999996</v>
      </c>
      <c r="I17" s="26">
        <f t="shared" ref="I17:J17" si="4">I18+I19</f>
        <v>119.2</v>
      </c>
      <c r="J17" s="23">
        <f t="shared" si="4"/>
        <v>121.8</v>
      </c>
    </row>
    <row r="18" spans="2:10" ht="39.75" customHeight="1">
      <c r="B18" s="24" t="s">
        <v>116</v>
      </c>
      <c r="C18" s="25" t="s">
        <v>13</v>
      </c>
      <c r="D18" s="25" t="s">
        <v>9</v>
      </c>
      <c r="E18" s="25" t="s">
        <v>11</v>
      </c>
      <c r="F18" s="25" t="s">
        <v>53</v>
      </c>
      <c r="G18" s="27">
        <v>240</v>
      </c>
      <c r="H18" s="26">
        <v>85.567589999999996</v>
      </c>
      <c r="I18" s="26">
        <v>119.2</v>
      </c>
      <c r="J18" s="23">
        <v>121.8</v>
      </c>
    </row>
    <row r="19" spans="2:10" ht="26.25">
      <c r="B19" s="24" t="s">
        <v>117</v>
      </c>
      <c r="C19" s="25" t="s">
        <v>13</v>
      </c>
      <c r="D19" s="25" t="s">
        <v>9</v>
      </c>
      <c r="E19" s="25" t="s">
        <v>11</v>
      </c>
      <c r="F19" s="25" t="s">
        <v>53</v>
      </c>
      <c r="G19" s="27">
        <v>850</v>
      </c>
      <c r="H19" s="26">
        <v>0</v>
      </c>
      <c r="I19" s="26">
        <v>0</v>
      </c>
      <c r="J19" s="23">
        <v>0</v>
      </c>
    </row>
    <row r="20" spans="2:10" ht="26.25">
      <c r="B20" s="24" t="s">
        <v>187</v>
      </c>
      <c r="C20" s="25" t="s">
        <v>13</v>
      </c>
      <c r="D20" s="25" t="s">
        <v>9</v>
      </c>
      <c r="E20" s="25" t="s">
        <v>183</v>
      </c>
      <c r="F20" s="25"/>
      <c r="G20" s="27"/>
      <c r="H20" s="26">
        <f>H21</f>
        <v>369.01560000000001</v>
      </c>
      <c r="I20" s="26">
        <f t="shared" ref="I20:J20" si="5">I21</f>
        <v>0</v>
      </c>
      <c r="J20" s="23">
        <f t="shared" si="5"/>
        <v>0</v>
      </c>
    </row>
    <row r="21" spans="2:10">
      <c r="B21" s="24" t="s">
        <v>16</v>
      </c>
      <c r="C21" s="25" t="s">
        <v>13</v>
      </c>
      <c r="D21" s="25" t="s">
        <v>9</v>
      </c>
      <c r="E21" s="25" t="s">
        <v>183</v>
      </c>
      <c r="F21" s="25" t="s">
        <v>55</v>
      </c>
      <c r="G21" s="27"/>
      <c r="H21" s="26">
        <f>H22</f>
        <v>369.01560000000001</v>
      </c>
      <c r="I21" s="26">
        <f t="shared" ref="I21:J21" si="6">I22</f>
        <v>0</v>
      </c>
      <c r="J21" s="23">
        <f t="shared" si="6"/>
        <v>0</v>
      </c>
    </row>
    <row r="22" spans="2:10" ht="30" customHeight="1">
      <c r="B22" s="24" t="s">
        <v>124</v>
      </c>
      <c r="C22" s="25" t="s">
        <v>13</v>
      </c>
      <c r="D22" s="25" t="s">
        <v>9</v>
      </c>
      <c r="E22" s="25" t="s">
        <v>183</v>
      </c>
      <c r="F22" s="25" t="s">
        <v>56</v>
      </c>
      <c r="G22" s="27"/>
      <c r="H22" s="26">
        <f>H23</f>
        <v>369.01560000000001</v>
      </c>
      <c r="I22" s="26">
        <f t="shared" ref="I22:J22" si="7">I23</f>
        <v>0</v>
      </c>
      <c r="J22" s="23">
        <f t="shared" si="7"/>
        <v>0</v>
      </c>
    </row>
    <row r="23" spans="2:10" ht="26.25">
      <c r="B23" s="24" t="s">
        <v>185</v>
      </c>
      <c r="C23" s="25" t="s">
        <v>13</v>
      </c>
      <c r="D23" s="25" t="s">
        <v>9</v>
      </c>
      <c r="E23" s="25" t="s">
        <v>183</v>
      </c>
      <c r="F23" s="25" t="s">
        <v>184</v>
      </c>
      <c r="G23" s="27"/>
      <c r="H23" s="26">
        <f>H24</f>
        <v>369.01560000000001</v>
      </c>
      <c r="I23" s="26">
        <f t="shared" ref="I23:J23" si="8">I24</f>
        <v>0</v>
      </c>
      <c r="J23" s="23">
        <f t="shared" si="8"/>
        <v>0</v>
      </c>
    </row>
    <row r="24" spans="2:10">
      <c r="B24" s="24" t="s">
        <v>186</v>
      </c>
      <c r="C24" s="25" t="s">
        <v>13</v>
      </c>
      <c r="D24" s="25" t="s">
        <v>9</v>
      </c>
      <c r="E24" s="25" t="s">
        <v>183</v>
      </c>
      <c r="F24" s="25" t="s">
        <v>184</v>
      </c>
      <c r="G24" s="27">
        <v>880</v>
      </c>
      <c r="H24" s="26">
        <v>369.01560000000001</v>
      </c>
      <c r="I24" s="26">
        <v>0</v>
      </c>
      <c r="J24" s="23">
        <v>0</v>
      </c>
    </row>
    <row r="25" spans="2:10">
      <c r="B25" s="24" t="s">
        <v>15</v>
      </c>
      <c r="C25" s="25">
        <v>850</v>
      </c>
      <c r="D25" s="25" t="s">
        <v>9</v>
      </c>
      <c r="E25" s="25">
        <v>11</v>
      </c>
      <c r="F25" s="25"/>
      <c r="G25" s="27"/>
      <c r="H25" s="26">
        <f>SUM(H26)</f>
        <v>590</v>
      </c>
      <c r="I25" s="26">
        <f t="shared" ref="I25:J25" si="9">SUM(I26)</f>
        <v>1000</v>
      </c>
      <c r="J25" s="23">
        <f t="shared" si="9"/>
        <v>1000</v>
      </c>
    </row>
    <row r="26" spans="2:10">
      <c r="B26" s="24" t="s">
        <v>16</v>
      </c>
      <c r="C26" s="25">
        <v>850</v>
      </c>
      <c r="D26" s="25" t="s">
        <v>9</v>
      </c>
      <c r="E26" s="25">
        <v>11</v>
      </c>
      <c r="F26" s="25" t="s">
        <v>55</v>
      </c>
      <c r="G26" s="27"/>
      <c r="H26" s="26">
        <f t="shared" ref="H26:J28" si="10">SUM(H27)</f>
        <v>590</v>
      </c>
      <c r="I26" s="26">
        <f t="shared" si="10"/>
        <v>1000</v>
      </c>
      <c r="J26" s="23">
        <f t="shared" si="10"/>
        <v>1000</v>
      </c>
    </row>
    <row r="27" spans="2:10" ht="30.75" customHeight="1">
      <c r="B27" s="24" t="s">
        <v>124</v>
      </c>
      <c r="C27" s="25">
        <v>850</v>
      </c>
      <c r="D27" s="25" t="s">
        <v>9</v>
      </c>
      <c r="E27" s="25">
        <v>11</v>
      </c>
      <c r="F27" s="25" t="s">
        <v>56</v>
      </c>
      <c r="G27" s="27"/>
      <c r="H27" s="26">
        <f t="shared" si="10"/>
        <v>590</v>
      </c>
      <c r="I27" s="26">
        <f t="shared" si="10"/>
        <v>1000</v>
      </c>
      <c r="J27" s="23">
        <f t="shared" si="10"/>
        <v>1000</v>
      </c>
    </row>
    <row r="28" spans="2:10" ht="26.25">
      <c r="B28" s="24" t="s">
        <v>57</v>
      </c>
      <c r="C28" s="25">
        <v>850</v>
      </c>
      <c r="D28" s="25" t="s">
        <v>9</v>
      </c>
      <c r="E28" s="25">
        <v>11</v>
      </c>
      <c r="F28" s="25" t="s">
        <v>58</v>
      </c>
      <c r="G28" s="27"/>
      <c r="H28" s="26">
        <f t="shared" si="10"/>
        <v>590</v>
      </c>
      <c r="I28" s="26">
        <f t="shared" si="10"/>
        <v>1000</v>
      </c>
      <c r="J28" s="23">
        <f t="shared" si="10"/>
        <v>1000</v>
      </c>
    </row>
    <row r="29" spans="2:10">
      <c r="B29" s="24" t="s">
        <v>118</v>
      </c>
      <c r="C29" s="25">
        <v>850</v>
      </c>
      <c r="D29" s="25" t="s">
        <v>9</v>
      </c>
      <c r="E29" s="25">
        <v>11</v>
      </c>
      <c r="F29" s="25" t="s">
        <v>58</v>
      </c>
      <c r="G29" s="27">
        <v>870</v>
      </c>
      <c r="H29" s="26">
        <v>590</v>
      </c>
      <c r="I29" s="26">
        <v>1000</v>
      </c>
      <c r="J29" s="23">
        <v>1000</v>
      </c>
    </row>
    <row r="30" spans="2:10" ht="26.25">
      <c r="B30" s="24" t="s">
        <v>17</v>
      </c>
      <c r="C30" s="25">
        <v>850</v>
      </c>
      <c r="D30" s="25" t="s">
        <v>9</v>
      </c>
      <c r="E30" s="25">
        <v>13</v>
      </c>
      <c r="F30" s="25"/>
      <c r="G30" s="27"/>
      <c r="H30" s="26">
        <f>SUM(H31)</f>
        <v>80</v>
      </c>
      <c r="I30" s="26">
        <f t="shared" ref="I30:J30" si="11">SUM(I31)</f>
        <v>70.5</v>
      </c>
      <c r="J30" s="23">
        <f t="shared" si="11"/>
        <v>72.099999999999994</v>
      </c>
    </row>
    <row r="31" spans="2:10">
      <c r="B31" s="24" t="s">
        <v>16</v>
      </c>
      <c r="C31" s="25">
        <v>850</v>
      </c>
      <c r="D31" s="25" t="s">
        <v>9</v>
      </c>
      <c r="E31" s="25">
        <v>13</v>
      </c>
      <c r="F31" s="25" t="s">
        <v>55</v>
      </c>
      <c r="G31" s="27"/>
      <c r="H31" s="26">
        <f t="shared" ref="H31:J31" si="12">SUM(H32)</f>
        <v>80</v>
      </c>
      <c r="I31" s="26">
        <f t="shared" si="12"/>
        <v>70.5</v>
      </c>
      <c r="J31" s="23">
        <f t="shared" si="12"/>
        <v>72.099999999999994</v>
      </c>
    </row>
    <row r="32" spans="2:10" ht="27.75" customHeight="1">
      <c r="B32" s="24" t="s">
        <v>124</v>
      </c>
      <c r="C32" s="25">
        <v>850</v>
      </c>
      <c r="D32" s="25" t="s">
        <v>9</v>
      </c>
      <c r="E32" s="25">
        <v>13</v>
      </c>
      <c r="F32" s="25" t="s">
        <v>56</v>
      </c>
      <c r="G32" s="27"/>
      <c r="H32" s="26">
        <f>H33</f>
        <v>80</v>
      </c>
      <c r="I32" s="26">
        <f t="shared" ref="I32:J32" si="13">I33</f>
        <v>70.5</v>
      </c>
      <c r="J32" s="23">
        <f t="shared" si="13"/>
        <v>72.099999999999994</v>
      </c>
    </row>
    <row r="33" spans="2:10" ht="37.5" customHeight="1">
      <c r="B33" s="24" t="s">
        <v>59</v>
      </c>
      <c r="C33" s="25">
        <v>850</v>
      </c>
      <c r="D33" s="25" t="s">
        <v>9</v>
      </c>
      <c r="E33" s="25">
        <v>13</v>
      </c>
      <c r="F33" s="25" t="s">
        <v>60</v>
      </c>
      <c r="G33" s="27"/>
      <c r="H33" s="26">
        <f>H34+H35</f>
        <v>80</v>
      </c>
      <c r="I33" s="26">
        <f t="shared" ref="I33:J33" si="14">I34+I35</f>
        <v>70.5</v>
      </c>
      <c r="J33" s="23">
        <f t="shared" si="14"/>
        <v>72.099999999999994</v>
      </c>
    </row>
    <row r="34" spans="2:10" ht="44.25" customHeight="1">
      <c r="B34" s="24" t="s">
        <v>116</v>
      </c>
      <c r="C34" s="25">
        <v>850</v>
      </c>
      <c r="D34" s="25" t="s">
        <v>9</v>
      </c>
      <c r="E34" s="25">
        <v>13</v>
      </c>
      <c r="F34" s="25" t="s">
        <v>61</v>
      </c>
      <c r="G34" s="27">
        <v>240</v>
      </c>
      <c r="H34" s="26">
        <v>80</v>
      </c>
      <c r="I34" s="26">
        <v>70.5</v>
      </c>
      <c r="J34" s="23">
        <v>72.099999999999994</v>
      </c>
    </row>
    <row r="35" spans="2:10" ht="26.25">
      <c r="B35" s="24" t="s">
        <v>117</v>
      </c>
      <c r="C35" s="25">
        <v>850</v>
      </c>
      <c r="D35" s="25" t="s">
        <v>9</v>
      </c>
      <c r="E35" s="25">
        <v>13</v>
      </c>
      <c r="F35" s="25" t="s">
        <v>61</v>
      </c>
      <c r="G35" s="27">
        <v>850</v>
      </c>
      <c r="H35" s="26">
        <v>0</v>
      </c>
      <c r="I35" s="26">
        <v>0</v>
      </c>
      <c r="J35" s="23">
        <v>0</v>
      </c>
    </row>
    <row r="36" spans="2:10" ht="26.25">
      <c r="B36" s="24" t="s">
        <v>18</v>
      </c>
      <c r="C36" s="25">
        <v>850</v>
      </c>
      <c r="D36" s="25" t="s">
        <v>19</v>
      </c>
      <c r="E36" s="25"/>
      <c r="F36" s="25"/>
      <c r="G36" s="27"/>
      <c r="H36" s="26">
        <f>H37</f>
        <v>3544.4</v>
      </c>
      <c r="I36" s="26">
        <f t="shared" ref="I36:J36" si="15">SUM(I37)</f>
        <v>3788.4</v>
      </c>
      <c r="J36" s="23">
        <f t="shared" si="15"/>
        <v>3788.4</v>
      </c>
    </row>
    <row r="37" spans="2:10">
      <c r="B37" s="24" t="s">
        <v>20</v>
      </c>
      <c r="C37" s="25">
        <v>850</v>
      </c>
      <c r="D37" s="25" t="s">
        <v>19</v>
      </c>
      <c r="E37" s="25" t="s">
        <v>9</v>
      </c>
      <c r="F37" s="25" t="s">
        <v>55</v>
      </c>
      <c r="G37" s="27"/>
      <c r="H37" s="26">
        <f t="shared" ref="H37:J38" si="16">SUM(H38)</f>
        <v>3544.4</v>
      </c>
      <c r="I37" s="26">
        <f t="shared" si="16"/>
        <v>3788.4</v>
      </c>
      <c r="J37" s="23">
        <f t="shared" si="16"/>
        <v>3788.4</v>
      </c>
    </row>
    <row r="38" spans="2:10" ht="26.25" customHeight="1">
      <c r="B38" s="24" t="s">
        <v>124</v>
      </c>
      <c r="C38" s="25">
        <v>850</v>
      </c>
      <c r="D38" s="25" t="s">
        <v>19</v>
      </c>
      <c r="E38" s="25" t="s">
        <v>9</v>
      </c>
      <c r="F38" s="25" t="s">
        <v>56</v>
      </c>
      <c r="G38" s="27"/>
      <c r="H38" s="26">
        <f t="shared" si="16"/>
        <v>3544.4</v>
      </c>
      <c r="I38" s="26">
        <f t="shared" si="16"/>
        <v>3788.4</v>
      </c>
      <c r="J38" s="23">
        <f t="shared" si="16"/>
        <v>3788.4</v>
      </c>
    </row>
    <row r="39" spans="2:10" ht="79.5" customHeight="1">
      <c r="B39" s="24" t="s">
        <v>62</v>
      </c>
      <c r="C39" s="25">
        <v>850</v>
      </c>
      <c r="D39" s="25" t="s">
        <v>19</v>
      </c>
      <c r="E39" s="25" t="s">
        <v>9</v>
      </c>
      <c r="F39" s="25" t="s">
        <v>63</v>
      </c>
      <c r="G39" s="27"/>
      <c r="H39" s="26">
        <f>H40</f>
        <v>3544.4</v>
      </c>
      <c r="I39" s="26">
        <f t="shared" ref="I39:J39" si="17">I40</f>
        <v>3788.4</v>
      </c>
      <c r="J39" s="23">
        <f t="shared" si="17"/>
        <v>3788.4</v>
      </c>
    </row>
    <row r="40" spans="2:10" ht="16.5" customHeight="1">
      <c r="B40" s="24" t="s">
        <v>21</v>
      </c>
      <c r="C40" s="25">
        <v>850</v>
      </c>
      <c r="D40" s="25" t="s">
        <v>19</v>
      </c>
      <c r="E40" s="25" t="s">
        <v>9</v>
      </c>
      <c r="F40" s="25" t="s">
        <v>63</v>
      </c>
      <c r="G40" s="27">
        <v>540</v>
      </c>
      <c r="H40" s="26">
        <v>3544.4</v>
      </c>
      <c r="I40" s="26">
        <v>3788.4</v>
      </c>
      <c r="J40" s="23">
        <v>3788.4</v>
      </c>
    </row>
    <row r="41" spans="2:10" ht="53.25" customHeight="1">
      <c r="B41" s="24" t="s">
        <v>162</v>
      </c>
      <c r="C41" s="25" t="s">
        <v>13</v>
      </c>
      <c r="D41" s="25" t="s">
        <v>161</v>
      </c>
      <c r="E41" s="25"/>
      <c r="F41" s="25"/>
      <c r="G41" s="27"/>
      <c r="H41" s="26">
        <f>H42</f>
        <v>19.29487</v>
      </c>
      <c r="I41" s="26">
        <f t="shared" ref="I41:J45" si="18">I42</f>
        <v>0</v>
      </c>
      <c r="J41" s="23">
        <f t="shared" si="18"/>
        <v>0</v>
      </c>
    </row>
    <row r="42" spans="2:10" ht="55.5" customHeight="1">
      <c r="B42" s="24" t="s">
        <v>163</v>
      </c>
      <c r="C42" s="25" t="s">
        <v>13</v>
      </c>
      <c r="D42" s="25" t="s">
        <v>161</v>
      </c>
      <c r="E42" s="25" t="s">
        <v>11</v>
      </c>
      <c r="F42" s="25"/>
      <c r="G42" s="27"/>
      <c r="H42" s="26">
        <f>H43</f>
        <v>19.29487</v>
      </c>
      <c r="I42" s="26">
        <f t="shared" si="18"/>
        <v>0</v>
      </c>
      <c r="J42" s="23">
        <f t="shared" si="18"/>
        <v>0</v>
      </c>
    </row>
    <row r="43" spans="2:10" ht="15" customHeight="1">
      <c r="B43" s="24" t="s">
        <v>20</v>
      </c>
      <c r="C43" s="25" t="s">
        <v>13</v>
      </c>
      <c r="D43" s="25" t="s">
        <v>161</v>
      </c>
      <c r="E43" s="25" t="s">
        <v>11</v>
      </c>
      <c r="F43" s="25" t="s">
        <v>55</v>
      </c>
      <c r="G43" s="27"/>
      <c r="H43" s="26">
        <f>H44</f>
        <v>19.29487</v>
      </c>
      <c r="I43" s="26">
        <f t="shared" si="18"/>
        <v>0</v>
      </c>
      <c r="J43" s="23">
        <f t="shared" si="18"/>
        <v>0</v>
      </c>
    </row>
    <row r="44" spans="2:10" ht="29.25" customHeight="1">
      <c r="B44" s="24" t="s">
        <v>124</v>
      </c>
      <c r="C44" s="25" t="s">
        <v>13</v>
      </c>
      <c r="D44" s="25" t="s">
        <v>161</v>
      </c>
      <c r="E44" s="25" t="s">
        <v>11</v>
      </c>
      <c r="F44" s="25" t="s">
        <v>56</v>
      </c>
      <c r="G44" s="27"/>
      <c r="H44" s="26">
        <f>H45</f>
        <v>19.29487</v>
      </c>
      <c r="I44" s="26">
        <f t="shared" si="18"/>
        <v>0</v>
      </c>
      <c r="J44" s="23">
        <f t="shared" si="18"/>
        <v>0</v>
      </c>
    </row>
    <row r="45" spans="2:10" ht="77.25" customHeight="1">
      <c r="B45" s="24" t="s">
        <v>137</v>
      </c>
      <c r="C45" s="25" t="s">
        <v>13</v>
      </c>
      <c r="D45" s="25" t="s">
        <v>161</v>
      </c>
      <c r="E45" s="25" t="s">
        <v>11</v>
      </c>
      <c r="F45" s="25" t="s">
        <v>135</v>
      </c>
      <c r="G45" s="27"/>
      <c r="H45" s="26">
        <f>H46</f>
        <v>19.29487</v>
      </c>
      <c r="I45" s="26">
        <f t="shared" si="18"/>
        <v>0</v>
      </c>
      <c r="J45" s="23">
        <f t="shared" si="18"/>
        <v>0</v>
      </c>
    </row>
    <row r="46" spans="2:10" ht="15" customHeight="1">
      <c r="B46" s="24" t="s">
        <v>164</v>
      </c>
      <c r="C46" s="25" t="s">
        <v>13</v>
      </c>
      <c r="D46" s="25" t="s">
        <v>161</v>
      </c>
      <c r="E46" s="25" t="s">
        <v>11</v>
      </c>
      <c r="F46" s="25" t="s">
        <v>135</v>
      </c>
      <c r="G46" s="27">
        <v>540</v>
      </c>
      <c r="H46" s="26">
        <v>19.29487</v>
      </c>
      <c r="I46" s="26">
        <v>0</v>
      </c>
      <c r="J46" s="23">
        <v>0</v>
      </c>
    </row>
    <row r="47" spans="2:10" s="7" customFormat="1" ht="25.5">
      <c r="B47" s="24" t="s">
        <v>24</v>
      </c>
      <c r="C47" s="25" t="s">
        <v>25</v>
      </c>
      <c r="D47" s="25"/>
      <c r="E47" s="25"/>
      <c r="F47" s="25"/>
      <c r="G47" s="27"/>
      <c r="H47" s="26">
        <f>H48+H62+H69+H106+H174+H180</f>
        <v>508031.28873999999</v>
      </c>
      <c r="I47" s="26">
        <f>I48+I62+I69+I106+I174+I180</f>
        <v>41235.200000000004</v>
      </c>
      <c r="J47" s="23">
        <f>J48+J62+J69+J106+J174+J180</f>
        <v>41896.100000000006</v>
      </c>
    </row>
    <row r="48" spans="2:10" s="7" customFormat="1" ht="12.75">
      <c r="B48" s="24" t="s">
        <v>8</v>
      </c>
      <c r="C48" s="25" t="s">
        <v>25</v>
      </c>
      <c r="D48" s="25" t="s">
        <v>9</v>
      </c>
      <c r="E48" s="25"/>
      <c r="F48" s="25"/>
      <c r="G48" s="27"/>
      <c r="H48" s="26">
        <f>H49</f>
        <v>810.88440000000003</v>
      </c>
      <c r="I48" s="26">
        <f t="shared" ref="I48:J48" si="19">I49</f>
        <v>632.9</v>
      </c>
      <c r="J48" s="23">
        <f t="shared" si="19"/>
        <v>646.9</v>
      </c>
    </row>
    <row r="49" spans="2:12" s="7" customFormat="1" ht="25.5" customHeight="1">
      <c r="B49" s="24" t="s">
        <v>17</v>
      </c>
      <c r="C49" s="25" t="s">
        <v>25</v>
      </c>
      <c r="D49" s="25" t="s">
        <v>9</v>
      </c>
      <c r="E49" s="25" t="s">
        <v>35</v>
      </c>
      <c r="F49" s="25"/>
      <c r="G49" s="27"/>
      <c r="H49" s="26">
        <f>H50</f>
        <v>810.88440000000003</v>
      </c>
      <c r="I49" s="26">
        <f t="shared" ref="I49:J49" si="20">I50</f>
        <v>632.9</v>
      </c>
      <c r="J49" s="23">
        <f t="shared" si="20"/>
        <v>646.9</v>
      </c>
    </row>
    <row r="50" spans="2:12" s="7" customFormat="1" ht="12.75">
      <c r="B50" s="24" t="s">
        <v>20</v>
      </c>
      <c r="C50" s="25" t="s">
        <v>25</v>
      </c>
      <c r="D50" s="25" t="s">
        <v>9</v>
      </c>
      <c r="E50" s="25" t="s">
        <v>35</v>
      </c>
      <c r="F50" s="25" t="s">
        <v>55</v>
      </c>
      <c r="G50" s="27"/>
      <c r="H50" s="26">
        <f>H51</f>
        <v>810.88440000000003</v>
      </c>
      <c r="I50" s="26">
        <f t="shared" ref="I50:J50" si="21">I51</f>
        <v>632.9</v>
      </c>
      <c r="J50" s="23">
        <f t="shared" si="21"/>
        <v>646.9</v>
      </c>
    </row>
    <row r="51" spans="2:12" s="7" customFormat="1" ht="29.25" customHeight="1">
      <c r="B51" s="24" t="s">
        <v>124</v>
      </c>
      <c r="C51" s="25" t="s">
        <v>25</v>
      </c>
      <c r="D51" s="25" t="s">
        <v>9</v>
      </c>
      <c r="E51" s="25" t="s">
        <v>35</v>
      </c>
      <c r="F51" s="25" t="s">
        <v>56</v>
      </c>
      <c r="G51" s="27"/>
      <c r="H51" s="26">
        <f>H52+H56+H58</f>
        <v>810.88440000000003</v>
      </c>
      <c r="I51" s="26">
        <f t="shared" ref="I51:J51" si="22">I52+I56+I58</f>
        <v>632.9</v>
      </c>
      <c r="J51" s="23">
        <f t="shared" si="22"/>
        <v>646.9</v>
      </c>
      <c r="L51" s="18"/>
    </row>
    <row r="52" spans="2:12" s="7" customFormat="1" ht="25.5">
      <c r="B52" s="24" t="s">
        <v>57</v>
      </c>
      <c r="C52" s="25" t="s">
        <v>25</v>
      </c>
      <c r="D52" s="25" t="s">
        <v>9</v>
      </c>
      <c r="E52" s="25" t="s">
        <v>35</v>
      </c>
      <c r="F52" s="25" t="s">
        <v>58</v>
      </c>
      <c r="G52" s="27"/>
      <c r="H52" s="26">
        <f>H53+H55+H54</f>
        <v>10</v>
      </c>
      <c r="I52" s="40">
        <f t="shared" ref="I52:J52" si="23">I53+I55+I54</f>
        <v>0</v>
      </c>
      <c r="J52" s="40">
        <f t="shared" si="23"/>
        <v>0</v>
      </c>
    </row>
    <row r="53" spans="2:12" s="7" customFormat="1" ht="40.5" customHeight="1">
      <c r="B53" s="24" t="s">
        <v>116</v>
      </c>
      <c r="C53" s="25" t="s">
        <v>25</v>
      </c>
      <c r="D53" s="25" t="s">
        <v>9</v>
      </c>
      <c r="E53" s="25" t="s">
        <v>35</v>
      </c>
      <c r="F53" s="25" t="s">
        <v>58</v>
      </c>
      <c r="G53" s="27">
        <v>240</v>
      </c>
      <c r="H53" s="26">
        <v>0</v>
      </c>
      <c r="I53" s="26">
        <v>0</v>
      </c>
      <c r="J53" s="23">
        <v>0</v>
      </c>
    </row>
    <row r="54" spans="2:12" s="7" customFormat="1" ht="38.25" customHeight="1">
      <c r="B54" s="42" t="s">
        <v>192</v>
      </c>
      <c r="C54" s="39" t="s">
        <v>25</v>
      </c>
      <c r="D54" s="39" t="s">
        <v>9</v>
      </c>
      <c r="E54" s="39" t="s">
        <v>35</v>
      </c>
      <c r="F54" s="39" t="s">
        <v>58</v>
      </c>
      <c r="G54" s="41">
        <v>320</v>
      </c>
      <c r="H54" s="40">
        <v>10</v>
      </c>
      <c r="I54" s="40">
        <v>0</v>
      </c>
      <c r="J54" s="34">
        <v>0</v>
      </c>
    </row>
    <row r="55" spans="2:12" s="7" customFormat="1" ht="12.75">
      <c r="B55" s="24" t="s">
        <v>118</v>
      </c>
      <c r="C55" s="25" t="s">
        <v>25</v>
      </c>
      <c r="D55" s="25" t="s">
        <v>9</v>
      </c>
      <c r="E55" s="25" t="s">
        <v>35</v>
      </c>
      <c r="F55" s="25" t="s">
        <v>58</v>
      </c>
      <c r="G55" s="27">
        <v>870</v>
      </c>
      <c r="H55" s="26">
        <v>0</v>
      </c>
      <c r="I55" s="26">
        <v>0</v>
      </c>
      <c r="J55" s="23">
        <v>0</v>
      </c>
    </row>
    <row r="56" spans="2:12" s="7" customFormat="1" ht="25.5">
      <c r="B56" s="24" t="s">
        <v>76</v>
      </c>
      <c r="C56" s="25" t="s">
        <v>25</v>
      </c>
      <c r="D56" s="25" t="s">
        <v>9</v>
      </c>
      <c r="E56" s="25">
        <v>13</v>
      </c>
      <c r="F56" s="25" t="s">
        <v>77</v>
      </c>
      <c r="G56" s="27"/>
      <c r="H56" s="26">
        <f t="shared" ref="H56:J56" si="24">SUM(H57)</f>
        <v>435.88440000000003</v>
      </c>
      <c r="I56" s="26">
        <f t="shared" si="24"/>
        <v>356</v>
      </c>
      <c r="J56" s="23">
        <f t="shared" si="24"/>
        <v>363.9</v>
      </c>
    </row>
    <row r="57" spans="2:12" s="7" customFormat="1" ht="39.75" customHeight="1">
      <c r="B57" s="24" t="s">
        <v>116</v>
      </c>
      <c r="C57" s="25" t="s">
        <v>25</v>
      </c>
      <c r="D57" s="25" t="s">
        <v>9</v>
      </c>
      <c r="E57" s="25">
        <v>13</v>
      </c>
      <c r="F57" s="25" t="s">
        <v>77</v>
      </c>
      <c r="G57" s="27">
        <v>240</v>
      </c>
      <c r="H57" s="26">
        <v>435.88440000000003</v>
      </c>
      <c r="I57" s="26">
        <v>356</v>
      </c>
      <c r="J57" s="23">
        <v>363.9</v>
      </c>
    </row>
    <row r="58" spans="2:12" s="7" customFormat="1" ht="38.25">
      <c r="B58" s="24" t="s">
        <v>146</v>
      </c>
      <c r="C58" s="25" t="s">
        <v>25</v>
      </c>
      <c r="D58" s="25" t="s">
        <v>9</v>
      </c>
      <c r="E58" s="25" t="s">
        <v>35</v>
      </c>
      <c r="F58" s="25" t="s">
        <v>78</v>
      </c>
      <c r="G58" s="27"/>
      <c r="H58" s="26">
        <f>H59+H61+H60</f>
        <v>365</v>
      </c>
      <c r="I58" s="26">
        <f t="shared" ref="I58:J58" si="25">I59+I61</f>
        <v>276.89999999999998</v>
      </c>
      <c r="J58" s="23">
        <f t="shared" si="25"/>
        <v>283</v>
      </c>
    </row>
    <row r="59" spans="2:12" s="7" customFormat="1" ht="36.75" customHeight="1">
      <c r="B59" s="24" t="s">
        <v>116</v>
      </c>
      <c r="C59" s="25" t="s">
        <v>25</v>
      </c>
      <c r="D59" s="25" t="s">
        <v>9</v>
      </c>
      <c r="E59" s="25" t="s">
        <v>35</v>
      </c>
      <c r="F59" s="25" t="s">
        <v>78</v>
      </c>
      <c r="G59" s="27">
        <v>240</v>
      </c>
      <c r="H59" s="26">
        <v>155</v>
      </c>
      <c r="I59" s="26">
        <v>136.19999999999999</v>
      </c>
      <c r="J59" s="23">
        <v>139.19999999999999</v>
      </c>
    </row>
    <row r="60" spans="2:12" s="7" customFormat="1" ht="21" customHeight="1">
      <c r="B60" s="59" t="s">
        <v>201</v>
      </c>
      <c r="C60" s="57" t="s">
        <v>25</v>
      </c>
      <c r="D60" s="57" t="s">
        <v>9</v>
      </c>
      <c r="E60" s="57" t="s">
        <v>35</v>
      </c>
      <c r="F60" s="57" t="s">
        <v>78</v>
      </c>
      <c r="G60" s="58">
        <v>830</v>
      </c>
      <c r="H60" s="56">
        <v>50</v>
      </c>
      <c r="I60" s="56">
        <v>0</v>
      </c>
      <c r="J60" s="34">
        <v>0</v>
      </c>
    </row>
    <row r="61" spans="2:12" s="7" customFormat="1" ht="25.5">
      <c r="B61" s="24" t="s">
        <v>117</v>
      </c>
      <c r="C61" s="25" t="s">
        <v>25</v>
      </c>
      <c r="D61" s="25" t="s">
        <v>9</v>
      </c>
      <c r="E61" s="25" t="s">
        <v>35</v>
      </c>
      <c r="F61" s="25" t="s">
        <v>78</v>
      </c>
      <c r="G61" s="27">
        <v>850</v>
      </c>
      <c r="H61" s="26">
        <v>160</v>
      </c>
      <c r="I61" s="26">
        <v>140.69999999999999</v>
      </c>
      <c r="J61" s="23">
        <v>143.80000000000001</v>
      </c>
    </row>
    <row r="62" spans="2:12" ht="26.25">
      <c r="B62" s="24" t="s">
        <v>26</v>
      </c>
      <c r="C62" s="25" t="s">
        <v>25</v>
      </c>
      <c r="D62" s="25" t="s">
        <v>11</v>
      </c>
      <c r="E62" s="25"/>
      <c r="F62" s="25"/>
      <c r="G62" s="27"/>
      <c r="H62" s="26">
        <f t="shared" ref="H62:J65" si="26">SUM(H63)</f>
        <v>100</v>
      </c>
      <c r="I62" s="26">
        <f t="shared" si="26"/>
        <v>118.3</v>
      </c>
      <c r="J62" s="23">
        <f t="shared" si="26"/>
        <v>120.2</v>
      </c>
    </row>
    <row r="63" spans="2:12" ht="52.5" customHeight="1">
      <c r="B63" s="24" t="s">
        <v>27</v>
      </c>
      <c r="C63" s="25" t="s">
        <v>25</v>
      </c>
      <c r="D63" s="25" t="s">
        <v>11</v>
      </c>
      <c r="E63" s="25" t="s">
        <v>28</v>
      </c>
      <c r="F63" s="25"/>
      <c r="G63" s="27"/>
      <c r="H63" s="26">
        <f t="shared" si="26"/>
        <v>100</v>
      </c>
      <c r="I63" s="26">
        <f t="shared" si="26"/>
        <v>118.3</v>
      </c>
      <c r="J63" s="23">
        <f t="shared" si="26"/>
        <v>120.2</v>
      </c>
    </row>
    <row r="64" spans="2:12">
      <c r="B64" s="24" t="s">
        <v>20</v>
      </c>
      <c r="C64" s="25" t="s">
        <v>25</v>
      </c>
      <c r="D64" s="25" t="s">
        <v>11</v>
      </c>
      <c r="E64" s="25" t="s">
        <v>28</v>
      </c>
      <c r="F64" s="25" t="s">
        <v>55</v>
      </c>
      <c r="G64" s="27"/>
      <c r="H64" s="26">
        <f t="shared" si="26"/>
        <v>100</v>
      </c>
      <c r="I64" s="26">
        <f t="shared" si="26"/>
        <v>118.3</v>
      </c>
      <c r="J64" s="23">
        <f t="shared" si="26"/>
        <v>120.2</v>
      </c>
    </row>
    <row r="65" spans="2:10" ht="30.75" customHeight="1">
      <c r="B65" s="24" t="s">
        <v>124</v>
      </c>
      <c r="C65" s="25" t="s">
        <v>25</v>
      </c>
      <c r="D65" s="25" t="s">
        <v>11</v>
      </c>
      <c r="E65" s="25" t="s">
        <v>28</v>
      </c>
      <c r="F65" s="25" t="s">
        <v>56</v>
      </c>
      <c r="G65" s="27"/>
      <c r="H65" s="26">
        <f t="shared" si="26"/>
        <v>100</v>
      </c>
      <c r="I65" s="26">
        <f t="shared" si="26"/>
        <v>118.3</v>
      </c>
      <c r="J65" s="23">
        <f t="shared" si="26"/>
        <v>120.2</v>
      </c>
    </row>
    <row r="66" spans="2:10" ht="51.75">
      <c r="B66" s="24" t="s">
        <v>65</v>
      </c>
      <c r="C66" s="25" t="s">
        <v>25</v>
      </c>
      <c r="D66" s="25" t="s">
        <v>11</v>
      </c>
      <c r="E66" s="25" t="s">
        <v>28</v>
      </c>
      <c r="F66" s="25" t="s">
        <v>66</v>
      </c>
      <c r="G66" s="27"/>
      <c r="H66" s="26">
        <f>SUM(H67+H68)</f>
        <v>100</v>
      </c>
      <c r="I66" s="26">
        <f>SUM(I67+I68)</f>
        <v>118.3</v>
      </c>
      <c r="J66" s="23">
        <f>SUM(J67+J68)</f>
        <v>120.2</v>
      </c>
    </row>
    <row r="67" spans="2:10" ht="39.75" customHeight="1">
      <c r="B67" s="24" t="s">
        <v>116</v>
      </c>
      <c r="C67" s="25" t="s">
        <v>25</v>
      </c>
      <c r="D67" s="25" t="s">
        <v>11</v>
      </c>
      <c r="E67" s="25" t="s">
        <v>28</v>
      </c>
      <c r="F67" s="25" t="s">
        <v>66</v>
      </c>
      <c r="G67" s="27">
        <v>240</v>
      </c>
      <c r="H67" s="26">
        <v>100</v>
      </c>
      <c r="I67" s="26">
        <v>118.3</v>
      </c>
      <c r="J67" s="23">
        <v>120.2</v>
      </c>
    </row>
    <row r="68" spans="2:10" ht="26.25">
      <c r="B68" s="24" t="s">
        <v>117</v>
      </c>
      <c r="C68" s="25" t="s">
        <v>25</v>
      </c>
      <c r="D68" s="25" t="s">
        <v>11</v>
      </c>
      <c r="E68" s="25" t="s">
        <v>28</v>
      </c>
      <c r="F68" s="25" t="s">
        <v>66</v>
      </c>
      <c r="G68" s="27">
        <v>850</v>
      </c>
      <c r="H68" s="26">
        <v>0</v>
      </c>
      <c r="I68" s="26">
        <v>0</v>
      </c>
      <c r="J68" s="23">
        <v>0</v>
      </c>
    </row>
    <row r="69" spans="2:10">
      <c r="B69" s="24" t="s">
        <v>29</v>
      </c>
      <c r="C69" s="25" t="s">
        <v>25</v>
      </c>
      <c r="D69" s="25" t="s">
        <v>30</v>
      </c>
      <c r="E69" s="25"/>
      <c r="F69" s="25"/>
      <c r="G69" s="27"/>
      <c r="H69" s="26">
        <f>H70+H75+H101</f>
        <v>4412.03946</v>
      </c>
      <c r="I69" s="26">
        <f>I70+I75+I101</f>
        <v>5913.3</v>
      </c>
      <c r="J69" s="23">
        <f>J70+J75+J101</f>
        <v>6007.7</v>
      </c>
    </row>
    <row r="70" spans="2:10">
      <c r="B70" s="24" t="s">
        <v>36</v>
      </c>
      <c r="C70" s="25" t="s">
        <v>25</v>
      </c>
      <c r="D70" s="25" t="s">
        <v>30</v>
      </c>
      <c r="E70" s="25" t="s">
        <v>19</v>
      </c>
      <c r="F70" s="25"/>
      <c r="G70" s="27"/>
      <c r="H70" s="26">
        <f>H71</f>
        <v>900</v>
      </c>
      <c r="I70" s="26">
        <f t="shared" ref="I70:J71" si="27">I71</f>
        <v>1248.5999999999999</v>
      </c>
      <c r="J70" s="23">
        <f t="shared" si="27"/>
        <v>1289</v>
      </c>
    </row>
    <row r="71" spans="2:10">
      <c r="B71" s="24" t="s">
        <v>16</v>
      </c>
      <c r="C71" s="25" t="s">
        <v>25</v>
      </c>
      <c r="D71" s="25" t="s">
        <v>30</v>
      </c>
      <c r="E71" s="25" t="s">
        <v>19</v>
      </c>
      <c r="F71" s="25" t="s">
        <v>55</v>
      </c>
      <c r="G71" s="27"/>
      <c r="H71" s="26">
        <f>H72</f>
        <v>900</v>
      </c>
      <c r="I71" s="26">
        <f t="shared" si="27"/>
        <v>1248.5999999999999</v>
      </c>
      <c r="J71" s="23">
        <f t="shared" si="27"/>
        <v>1289</v>
      </c>
    </row>
    <row r="72" spans="2:10" ht="30.75" customHeight="1">
      <c r="B72" s="24" t="s">
        <v>124</v>
      </c>
      <c r="C72" s="25" t="s">
        <v>25</v>
      </c>
      <c r="D72" s="25" t="s">
        <v>30</v>
      </c>
      <c r="E72" s="25" t="s">
        <v>19</v>
      </c>
      <c r="F72" s="25" t="s">
        <v>56</v>
      </c>
      <c r="G72" s="27"/>
      <c r="H72" s="26">
        <f>H73</f>
        <v>900</v>
      </c>
      <c r="I72" s="26">
        <f>I73</f>
        <v>1248.5999999999999</v>
      </c>
      <c r="J72" s="23">
        <f>J73</f>
        <v>1289</v>
      </c>
    </row>
    <row r="73" spans="2:10" ht="26.25">
      <c r="B73" s="24" t="s">
        <v>79</v>
      </c>
      <c r="C73" s="25" t="s">
        <v>25</v>
      </c>
      <c r="D73" s="25" t="s">
        <v>30</v>
      </c>
      <c r="E73" s="25" t="s">
        <v>19</v>
      </c>
      <c r="F73" s="25" t="s">
        <v>80</v>
      </c>
      <c r="G73" s="27"/>
      <c r="H73" s="26">
        <f>H74</f>
        <v>900</v>
      </c>
      <c r="I73" s="26">
        <f t="shared" ref="I73:J73" si="28">I74</f>
        <v>1248.5999999999999</v>
      </c>
      <c r="J73" s="23">
        <f t="shared" si="28"/>
        <v>1289</v>
      </c>
    </row>
    <row r="74" spans="2:10" ht="77.25">
      <c r="B74" s="24" t="s">
        <v>138</v>
      </c>
      <c r="C74" s="25" t="s">
        <v>25</v>
      </c>
      <c r="D74" s="25" t="s">
        <v>30</v>
      </c>
      <c r="E74" s="25" t="s">
        <v>19</v>
      </c>
      <c r="F74" s="25" t="s">
        <v>80</v>
      </c>
      <c r="G74" s="27">
        <v>810</v>
      </c>
      <c r="H74" s="26">
        <v>900</v>
      </c>
      <c r="I74" s="26">
        <v>1248.5999999999999</v>
      </c>
      <c r="J74" s="23">
        <v>1289</v>
      </c>
    </row>
    <row r="75" spans="2:10">
      <c r="B75" s="24" t="s">
        <v>31</v>
      </c>
      <c r="C75" s="25" t="s">
        <v>25</v>
      </c>
      <c r="D75" s="25" t="s">
        <v>30</v>
      </c>
      <c r="E75" s="25" t="s">
        <v>28</v>
      </c>
      <c r="F75" s="25"/>
      <c r="G75" s="27"/>
      <c r="H75" s="26">
        <f>H76+H89+H93</f>
        <v>3377.03946</v>
      </c>
      <c r="I75" s="26">
        <f>I76+I89+I93</f>
        <v>3000</v>
      </c>
      <c r="J75" s="23">
        <f>J76+J89+J93</f>
        <v>3000</v>
      </c>
    </row>
    <row r="76" spans="2:10" ht="90">
      <c r="B76" s="24" t="s">
        <v>149</v>
      </c>
      <c r="C76" s="25" t="s">
        <v>25</v>
      </c>
      <c r="D76" s="25" t="s">
        <v>30</v>
      </c>
      <c r="E76" s="25" t="s">
        <v>28</v>
      </c>
      <c r="F76" s="25" t="s">
        <v>134</v>
      </c>
      <c r="G76" s="27"/>
      <c r="H76" s="26">
        <f>H77+H85</f>
        <v>3127.03946</v>
      </c>
      <c r="I76" s="26">
        <f>I77+I85</f>
        <v>2750</v>
      </c>
      <c r="J76" s="23">
        <f>J77+J85</f>
        <v>2750</v>
      </c>
    </row>
    <row r="77" spans="2:10" ht="90">
      <c r="B77" s="24" t="s">
        <v>150</v>
      </c>
      <c r="C77" s="25" t="s">
        <v>25</v>
      </c>
      <c r="D77" s="25" t="s">
        <v>30</v>
      </c>
      <c r="E77" s="25" t="s">
        <v>28</v>
      </c>
      <c r="F77" s="25" t="s">
        <v>154</v>
      </c>
      <c r="G77" s="27"/>
      <c r="H77" s="26">
        <f>H78</f>
        <v>2052.03946</v>
      </c>
      <c r="I77" s="26">
        <f t="shared" ref="I77:J77" si="29">I78</f>
        <v>1675</v>
      </c>
      <c r="J77" s="23">
        <f t="shared" si="29"/>
        <v>1675</v>
      </c>
    </row>
    <row r="78" spans="2:10" ht="39">
      <c r="B78" s="24" t="s">
        <v>170</v>
      </c>
      <c r="C78" s="25" t="s">
        <v>25</v>
      </c>
      <c r="D78" s="25" t="s">
        <v>30</v>
      </c>
      <c r="E78" s="25" t="s">
        <v>28</v>
      </c>
      <c r="F78" s="25" t="s">
        <v>155</v>
      </c>
      <c r="G78" s="27"/>
      <c r="H78" s="26">
        <f>H79+H81+H83</f>
        <v>2052.03946</v>
      </c>
      <c r="I78" s="26">
        <f t="shared" ref="I78:J79" si="30">I79</f>
        <v>1675</v>
      </c>
      <c r="J78" s="23">
        <f t="shared" si="30"/>
        <v>1675</v>
      </c>
    </row>
    <row r="79" spans="2:10" ht="64.5">
      <c r="B79" s="24" t="s">
        <v>171</v>
      </c>
      <c r="C79" s="25" t="s">
        <v>25</v>
      </c>
      <c r="D79" s="25" t="s">
        <v>30</v>
      </c>
      <c r="E79" s="25" t="s">
        <v>28</v>
      </c>
      <c r="F79" s="25" t="s">
        <v>172</v>
      </c>
      <c r="G79" s="27"/>
      <c r="H79" s="26">
        <f>H80</f>
        <v>1675</v>
      </c>
      <c r="I79" s="26">
        <f t="shared" si="30"/>
        <v>1675</v>
      </c>
      <c r="J79" s="23">
        <f t="shared" si="30"/>
        <v>1675</v>
      </c>
    </row>
    <row r="80" spans="2:10" ht="51.75">
      <c r="B80" s="24" t="s">
        <v>148</v>
      </c>
      <c r="C80" s="25" t="s">
        <v>25</v>
      </c>
      <c r="D80" s="25" t="s">
        <v>30</v>
      </c>
      <c r="E80" s="25" t="s">
        <v>28</v>
      </c>
      <c r="F80" s="25" t="s">
        <v>172</v>
      </c>
      <c r="G80" s="27">
        <v>240</v>
      </c>
      <c r="H80" s="26">
        <v>1675</v>
      </c>
      <c r="I80" s="26">
        <v>1675</v>
      </c>
      <c r="J80" s="23">
        <v>1675</v>
      </c>
    </row>
    <row r="81" spans="2:10" ht="39">
      <c r="B81" s="24" t="s">
        <v>147</v>
      </c>
      <c r="C81" s="25" t="s">
        <v>25</v>
      </c>
      <c r="D81" s="25" t="s">
        <v>30</v>
      </c>
      <c r="E81" s="25" t="s">
        <v>28</v>
      </c>
      <c r="F81" s="25" t="s">
        <v>178</v>
      </c>
      <c r="G81" s="27"/>
      <c r="H81" s="26">
        <f>H82</f>
        <v>255.08555999999999</v>
      </c>
      <c r="I81" s="26">
        <f t="shared" ref="I81:J81" si="31">I82</f>
        <v>0</v>
      </c>
      <c r="J81" s="23">
        <f t="shared" si="31"/>
        <v>0</v>
      </c>
    </row>
    <row r="82" spans="2:10" ht="51.75">
      <c r="B82" s="24" t="s">
        <v>148</v>
      </c>
      <c r="C82" s="25" t="s">
        <v>25</v>
      </c>
      <c r="D82" s="25" t="s">
        <v>30</v>
      </c>
      <c r="E82" s="25" t="s">
        <v>28</v>
      </c>
      <c r="F82" s="25" t="s">
        <v>178</v>
      </c>
      <c r="G82" s="27">
        <v>240</v>
      </c>
      <c r="H82" s="26">
        <v>255.08555999999999</v>
      </c>
      <c r="I82" s="26">
        <v>0</v>
      </c>
      <c r="J82" s="23">
        <v>0</v>
      </c>
    </row>
    <row r="83" spans="2:10" ht="77.25">
      <c r="B83" s="24" t="s">
        <v>180</v>
      </c>
      <c r="C83" s="25" t="s">
        <v>25</v>
      </c>
      <c r="D83" s="25" t="s">
        <v>30</v>
      </c>
      <c r="E83" s="25" t="s">
        <v>28</v>
      </c>
      <c r="F83" s="25" t="s">
        <v>179</v>
      </c>
      <c r="G83" s="27"/>
      <c r="H83" s="26">
        <f>H84</f>
        <v>121.9539</v>
      </c>
      <c r="I83" s="26">
        <f t="shared" ref="I83:J83" si="32">I84</f>
        <v>0</v>
      </c>
      <c r="J83" s="23">
        <f t="shared" si="32"/>
        <v>0</v>
      </c>
    </row>
    <row r="84" spans="2:10" ht="51.75">
      <c r="B84" s="24" t="s">
        <v>148</v>
      </c>
      <c r="C84" s="25" t="s">
        <v>25</v>
      </c>
      <c r="D84" s="25" t="s">
        <v>30</v>
      </c>
      <c r="E84" s="25" t="s">
        <v>28</v>
      </c>
      <c r="F84" s="25" t="s">
        <v>179</v>
      </c>
      <c r="G84" s="27">
        <v>240</v>
      </c>
      <c r="H84" s="26">
        <v>121.9539</v>
      </c>
      <c r="I84" s="26">
        <v>0</v>
      </c>
      <c r="J84" s="23">
        <v>0</v>
      </c>
    </row>
    <row r="85" spans="2:10" ht="77.25">
      <c r="B85" s="24" t="s">
        <v>151</v>
      </c>
      <c r="C85" s="25" t="s">
        <v>25</v>
      </c>
      <c r="D85" s="25" t="s">
        <v>30</v>
      </c>
      <c r="E85" s="25" t="s">
        <v>28</v>
      </c>
      <c r="F85" s="25" t="s">
        <v>156</v>
      </c>
      <c r="G85" s="27"/>
      <c r="H85" s="26">
        <f>H86</f>
        <v>1075</v>
      </c>
      <c r="I85" s="26">
        <f t="shared" ref="I85:J87" si="33">I86</f>
        <v>1075</v>
      </c>
      <c r="J85" s="23">
        <f t="shared" si="33"/>
        <v>1075</v>
      </c>
    </row>
    <row r="86" spans="2:10" ht="24" customHeight="1">
      <c r="B86" s="24" t="s">
        <v>152</v>
      </c>
      <c r="C86" s="25" t="s">
        <v>25</v>
      </c>
      <c r="D86" s="25" t="s">
        <v>30</v>
      </c>
      <c r="E86" s="25" t="s">
        <v>28</v>
      </c>
      <c r="F86" s="25" t="s">
        <v>157</v>
      </c>
      <c r="G86" s="27"/>
      <c r="H86" s="26">
        <f>H87</f>
        <v>1075</v>
      </c>
      <c r="I86" s="26">
        <f t="shared" si="33"/>
        <v>1075</v>
      </c>
      <c r="J86" s="23">
        <f t="shared" si="33"/>
        <v>1075</v>
      </c>
    </row>
    <row r="87" spans="2:10" ht="64.5">
      <c r="B87" s="24" t="s">
        <v>171</v>
      </c>
      <c r="C87" s="25" t="s">
        <v>25</v>
      </c>
      <c r="D87" s="25" t="s">
        <v>30</v>
      </c>
      <c r="E87" s="25" t="s">
        <v>28</v>
      </c>
      <c r="F87" s="25" t="s">
        <v>173</v>
      </c>
      <c r="G87" s="27"/>
      <c r="H87" s="26">
        <f>H88</f>
        <v>1075</v>
      </c>
      <c r="I87" s="26">
        <f t="shared" si="33"/>
        <v>1075</v>
      </c>
      <c r="J87" s="23">
        <f t="shared" si="33"/>
        <v>1075</v>
      </c>
    </row>
    <row r="88" spans="2:10" ht="51.75">
      <c r="B88" s="24" t="s">
        <v>148</v>
      </c>
      <c r="C88" s="25" t="s">
        <v>25</v>
      </c>
      <c r="D88" s="25" t="s">
        <v>30</v>
      </c>
      <c r="E88" s="25" t="s">
        <v>28</v>
      </c>
      <c r="F88" s="25" t="s">
        <v>173</v>
      </c>
      <c r="G88" s="27">
        <v>240</v>
      </c>
      <c r="H88" s="26">
        <v>1075</v>
      </c>
      <c r="I88" s="26">
        <v>1075</v>
      </c>
      <c r="J88" s="23">
        <v>1075</v>
      </c>
    </row>
    <row r="89" spans="2:10" ht="64.5">
      <c r="B89" s="24" t="s">
        <v>159</v>
      </c>
      <c r="C89" s="25" t="s">
        <v>25</v>
      </c>
      <c r="D89" s="25" t="s">
        <v>30</v>
      </c>
      <c r="E89" s="25" t="s">
        <v>28</v>
      </c>
      <c r="F89" s="25" t="s">
        <v>160</v>
      </c>
      <c r="G89" s="27"/>
      <c r="H89" s="26">
        <f>H90</f>
        <v>250</v>
      </c>
      <c r="I89" s="26">
        <f t="shared" ref="I89:J91" si="34">I90</f>
        <v>250</v>
      </c>
      <c r="J89" s="23">
        <f t="shared" si="34"/>
        <v>250</v>
      </c>
    </row>
    <row r="90" spans="2:10" ht="38.25" customHeight="1">
      <c r="B90" s="24" t="s">
        <v>153</v>
      </c>
      <c r="C90" s="25" t="s">
        <v>25</v>
      </c>
      <c r="D90" s="25" t="s">
        <v>30</v>
      </c>
      <c r="E90" s="25" t="s">
        <v>28</v>
      </c>
      <c r="F90" s="25" t="s">
        <v>158</v>
      </c>
      <c r="G90" s="27"/>
      <c r="H90" s="26">
        <f>H91</f>
        <v>250</v>
      </c>
      <c r="I90" s="26">
        <f t="shared" si="34"/>
        <v>250</v>
      </c>
      <c r="J90" s="23">
        <f t="shared" si="34"/>
        <v>250</v>
      </c>
    </row>
    <row r="91" spans="2:10" ht="64.5">
      <c r="B91" s="24" t="s">
        <v>171</v>
      </c>
      <c r="C91" s="25" t="s">
        <v>25</v>
      </c>
      <c r="D91" s="25" t="s">
        <v>30</v>
      </c>
      <c r="E91" s="25" t="s">
        <v>28</v>
      </c>
      <c r="F91" s="25" t="s">
        <v>174</v>
      </c>
      <c r="G91" s="27"/>
      <c r="H91" s="26">
        <f>H92</f>
        <v>250</v>
      </c>
      <c r="I91" s="26">
        <f t="shared" si="34"/>
        <v>250</v>
      </c>
      <c r="J91" s="23">
        <f t="shared" si="34"/>
        <v>250</v>
      </c>
    </row>
    <row r="92" spans="2:10" ht="51.75">
      <c r="B92" s="24" t="s">
        <v>148</v>
      </c>
      <c r="C92" s="25" t="s">
        <v>25</v>
      </c>
      <c r="D92" s="25" t="s">
        <v>30</v>
      </c>
      <c r="E92" s="25" t="s">
        <v>28</v>
      </c>
      <c r="F92" s="25" t="s">
        <v>174</v>
      </c>
      <c r="G92" s="27">
        <v>240</v>
      </c>
      <c r="H92" s="26">
        <v>250</v>
      </c>
      <c r="I92" s="26">
        <v>250</v>
      </c>
      <c r="J92" s="23">
        <v>250</v>
      </c>
    </row>
    <row r="93" spans="2:10" ht="17.25" customHeight="1">
      <c r="B93" s="24" t="s">
        <v>16</v>
      </c>
      <c r="C93" s="25" t="s">
        <v>25</v>
      </c>
      <c r="D93" s="25" t="s">
        <v>30</v>
      </c>
      <c r="E93" s="25" t="s">
        <v>28</v>
      </c>
      <c r="F93" s="25" t="s">
        <v>55</v>
      </c>
      <c r="G93" s="27"/>
      <c r="H93" s="26">
        <f>H94</f>
        <v>0</v>
      </c>
      <c r="I93" s="26">
        <f t="shared" ref="I93:J93" si="35">I94</f>
        <v>0</v>
      </c>
      <c r="J93" s="23">
        <f t="shared" si="35"/>
        <v>0</v>
      </c>
    </row>
    <row r="94" spans="2:10" ht="26.25" customHeight="1">
      <c r="B94" s="24" t="s">
        <v>124</v>
      </c>
      <c r="C94" s="25" t="s">
        <v>25</v>
      </c>
      <c r="D94" s="25" t="s">
        <v>30</v>
      </c>
      <c r="E94" s="25" t="s">
        <v>28</v>
      </c>
      <c r="F94" s="25" t="s">
        <v>56</v>
      </c>
      <c r="G94" s="27"/>
      <c r="H94" s="26">
        <f>H95+H97+H99</f>
        <v>0</v>
      </c>
      <c r="I94" s="26">
        <f t="shared" ref="I94:J94" si="36">I95+I97+I99</f>
        <v>0</v>
      </c>
      <c r="J94" s="23">
        <f t="shared" si="36"/>
        <v>0</v>
      </c>
    </row>
    <row r="95" spans="2:10" ht="60" customHeight="1">
      <c r="B95" s="24" t="s">
        <v>68</v>
      </c>
      <c r="C95" s="25" t="s">
        <v>25</v>
      </c>
      <c r="D95" s="25" t="s">
        <v>30</v>
      </c>
      <c r="E95" s="25" t="s">
        <v>28</v>
      </c>
      <c r="F95" s="25" t="s">
        <v>69</v>
      </c>
      <c r="G95" s="27"/>
      <c r="H95" s="26">
        <f>H96</f>
        <v>0</v>
      </c>
      <c r="I95" s="26">
        <f t="shared" ref="I95:J95" si="37">I96</f>
        <v>0</v>
      </c>
      <c r="J95" s="23">
        <f t="shared" si="37"/>
        <v>0</v>
      </c>
    </row>
    <row r="96" spans="2:10" ht="39" customHeight="1">
      <c r="B96" s="24" t="s">
        <v>116</v>
      </c>
      <c r="C96" s="25" t="s">
        <v>25</v>
      </c>
      <c r="D96" s="25" t="s">
        <v>30</v>
      </c>
      <c r="E96" s="25" t="s">
        <v>28</v>
      </c>
      <c r="F96" s="25" t="s">
        <v>69</v>
      </c>
      <c r="G96" s="27">
        <v>240</v>
      </c>
      <c r="H96" s="26">
        <v>0</v>
      </c>
      <c r="I96" s="26">
        <v>0</v>
      </c>
      <c r="J96" s="23">
        <v>0</v>
      </c>
    </row>
    <row r="97" spans="2:10" ht="36" customHeight="1">
      <c r="B97" s="24" t="s">
        <v>147</v>
      </c>
      <c r="C97" s="25" t="s">
        <v>25</v>
      </c>
      <c r="D97" s="25" t="s">
        <v>30</v>
      </c>
      <c r="E97" s="25" t="s">
        <v>28</v>
      </c>
      <c r="F97" s="25" t="s">
        <v>139</v>
      </c>
      <c r="G97" s="27"/>
      <c r="H97" s="26">
        <f>H98</f>
        <v>0</v>
      </c>
      <c r="I97" s="26">
        <f t="shared" ref="I97:J97" si="38">I98</f>
        <v>0</v>
      </c>
      <c r="J97" s="23">
        <f t="shared" si="38"/>
        <v>0</v>
      </c>
    </row>
    <row r="98" spans="2:10" ht="46.5" customHeight="1">
      <c r="B98" s="24" t="s">
        <v>148</v>
      </c>
      <c r="C98" s="25" t="s">
        <v>25</v>
      </c>
      <c r="D98" s="25" t="s">
        <v>30</v>
      </c>
      <c r="E98" s="25" t="s">
        <v>28</v>
      </c>
      <c r="F98" s="25" t="s">
        <v>139</v>
      </c>
      <c r="G98" s="27">
        <v>240</v>
      </c>
      <c r="H98" s="26">
        <v>0</v>
      </c>
      <c r="I98" s="26">
        <v>0</v>
      </c>
      <c r="J98" s="23">
        <v>0</v>
      </c>
    </row>
    <row r="99" spans="2:10" ht="73.5" customHeight="1">
      <c r="B99" s="24" t="s">
        <v>137</v>
      </c>
      <c r="C99" s="25" t="s">
        <v>25</v>
      </c>
      <c r="D99" s="25" t="s">
        <v>30</v>
      </c>
      <c r="E99" s="25" t="s">
        <v>28</v>
      </c>
      <c r="F99" s="25" t="s">
        <v>135</v>
      </c>
      <c r="G99" s="27"/>
      <c r="H99" s="26">
        <f>H100</f>
        <v>0</v>
      </c>
      <c r="I99" s="26">
        <f t="shared" ref="I99:J99" si="39">I100</f>
        <v>0</v>
      </c>
      <c r="J99" s="23">
        <f t="shared" si="39"/>
        <v>0</v>
      </c>
    </row>
    <row r="100" spans="2:10" ht="47.25" customHeight="1">
      <c r="B100" s="24" t="s">
        <v>148</v>
      </c>
      <c r="C100" s="25" t="s">
        <v>25</v>
      </c>
      <c r="D100" s="25" t="s">
        <v>30</v>
      </c>
      <c r="E100" s="25" t="s">
        <v>28</v>
      </c>
      <c r="F100" s="25" t="s">
        <v>135</v>
      </c>
      <c r="G100" s="27">
        <v>240</v>
      </c>
      <c r="H100" s="26">
        <v>0</v>
      </c>
      <c r="I100" s="26">
        <v>0</v>
      </c>
      <c r="J100" s="23">
        <v>0</v>
      </c>
    </row>
    <row r="101" spans="2:10" ht="23.25" customHeight="1">
      <c r="B101" s="24" t="s">
        <v>129</v>
      </c>
      <c r="C101" s="25" t="s">
        <v>25</v>
      </c>
      <c r="D101" s="25" t="s">
        <v>30</v>
      </c>
      <c r="E101" s="25" t="s">
        <v>128</v>
      </c>
      <c r="F101" s="25"/>
      <c r="G101" s="27"/>
      <c r="H101" s="26">
        <f>H102</f>
        <v>135</v>
      </c>
      <c r="I101" s="26">
        <f t="shared" ref="I101:J101" si="40">I102</f>
        <v>1664.7</v>
      </c>
      <c r="J101" s="23">
        <f t="shared" si="40"/>
        <v>1718.7</v>
      </c>
    </row>
    <row r="102" spans="2:10" ht="13.5" customHeight="1">
      <c r="B102" s="24" t="s">
        <v>16</v>
      </c>
      <c r="C102" s="25" t="s">
        <v>25</v>
      </c>
      <c r="D102" s="25" t="s">
        <v>30</v>
      </c>
      <c r="E102" s="25" t="s">
        <v>128</v>
      </c>
      <c r="F102" s="25" t="s">
        <v>55</v>
      </c>
      <c r="G102" s="27"/>
      <c r="H102" s="26">
        <f>H103</f>
        <v>135</v>
      </c>
      <c r="I102" s="26">
        <f t="shared" ref="I102:J102" si="41">I103</f>
        <v>1664.7</v>
      </c>
      <c r="J102" s="23">
        <f t="shared" si="41"/>
        <v>1718.7</v>
      </c>
    </row>
    <row r="103" spans="2:10" ht="26.25" customHeight="1">
      <c r="B103" s="24" t="s">
        <v>124</v>
      </c>
      <c r="C103" s="25" t="s">
        <v>25</v>
      </c>
      <c r="D103" s="25" t="s">
        <v>30</v>
      </c>
      <c r="E103" s="25" t="s">
        <v>128</v>
      </c>
      <c r="F103" s="25" t="s">
        <v>56</v>
      </c>
      <c r="G103" s="27"/>
      <c r="H103" s="26">
        <f>H104</f>
        <v>135</v>
      </c>
      <c r="I103" s="26">
        <f t="shared" ref="I103:J103" si="42">I104</f>
        <v>1664.7</v>
      </c>
      <c r="J103" s="23">
        <f t="shared" si="42"/>
        <v>1718.7</v>
      </c>
    </row>
    <row r="104" spans="2:10" ht="41.25" customHeight="1">
      <c r="B104" s="24" t="s">
        <v>130</v>
      </c>
      <c r="C104" s="25" t="s">
        <v>25</v>
      </c>
      <c r="D104" s="25" t="s">
        <v>30</v>
      </c>
      <c r="E104" s="25" t="s">
        <v>128</v>
      </c>
      <c r="F104" s="25" t="s">
        <v>131</v>
      </c>
      <c r="G104" s="27"/>
      <c r="H104" s="26">
        <f>H105</f>
        <v>135</v>
      </c>
      <c r="I104" s="26">
        <f t="shared" ref="I104:J104" si="43">I105</f>
        <v>1664.7</v>
      </c>
      <c r="J104" s="23">
        <f t="shared" si="43"/>
        <v>1718.7</v>
      </c>
    </row>
    <row r="105" spans="2:10" ht="36.75" customHeight="1">
      <c r="B105" s="24" t="s">
        <v>116</v>
      </c>
      <c r="C105" s="25" t="s">
        <v>25</v>
      </c>
      <c r="D105" s="25" t="s">
        <v>30</v>
      </c>
      <c r="E105" s="25" t="s">
        <v>128</v>
      </c>
      <c r="F105" s="25" t="s">
        <v>131</v>
      </c>
      <c r="G105" s="27">
        <v>240</v>
      </c>
      <c r="H105" s="26">
        <v>135</v>
      </c>
      <c r="I105" s="26">
        <v>1664.7</v>
      </c>
      <c r="J105" s="23">
        <v>1718.7</v>
      </c>
    </row>
    <row r="106" spans="2:10" ht="13.5" customHeight="1">
      <c r="B106" s="24" t="s">
        <v>32</v>
      </c>
      <c r="C106" s="25" t="s">
        <v>25</v>
      </c>
      <c r="D106" s="25" t="s">
        <v>33</v>
      </c>
      <c r="E106" s="25"/>
      <c r="F106" s="25"/>
      <c r="G106" s="27"/>
      <c r="H106" s="26">
        <f>H107+H128+H149+H160</f>
        <v>502258.36488000001</v>
      </c>
      <c r="I106" s="26">
        <f>I107+I128+I149+I160</f>
        <v>34152.300000000003</v>
      </c>
      <c r="J106" s="23">
        <f>J107+J128+J149+J160</f>
        <v>34697.800000000003</v>
      </c>
    </row>
    <row r="107" spans="2:10" ht="13.5" customHeight="1">
      <c r="B107" s="24" t="s">
        <v>47</v>
      </c>
      <c r="C107" s="25" t="s">
        <v>25</v>
      </c>
      <c r="D107" s="25" t="s">
        <v>33</v>
      </c>
      <c r="E107" s="25" t="s">
        <v>9</v>
      </c>
      <c r="F107" s="25"/>
      <c r="G107" s="27"/>
      <c r="H107" s="26">
        <f>H108+H117</f>
        <v>430362.92984999996</v>
      </c>
      <c r="I107" s="26">
        <f>I108+I117</f>
        <v>2827.3</v>
      </c>
      <c r="J107" s="23">
        <f>J108+J117</f>
        <v>2872.4</v>
      </c>
    </row>
    <row r="108" spans="2:10" ht="90" customHeight="1">
      <c r="B108" s="44" t="s">
        <v>194</v>
      </c>
      <c r="C108" s="25" t="s">
        <v>25</v>
      </c>
      <c r="D108" s="25" t="s">
        <v>33</v>
      </c>
      <c r="E108" s="25" t="s">
        <v>9</v>
      </c>
      <c r="F108" s="25" t="s">
        <v>133</v>
      </c>
      <c r="G108" s="27"/>
      <c r="H108" s="26">
        <f>H109+H111+H113+H115</f>
        <v>427010.05903999996</v>
      </c>
      <c r="I108" s="26">
        <f>I111+I113</f>
        <v>0</v>
      </c>
      <c r="J108" s="23">
        <f>J111+J113</f>
        <v>0</v>
      </c>
    </row>
    <row r="109" spans="2:10" ht="24" customHeight="1">
      <c r="B109" s="51" t="s">
        <v>197</v>
      </c>
      <c r="C109" s="49" t="s">
        <v>25</v>
      </c>
      <c r="D109" s="49" t="s">
        <v>33</v>
      </c>
      <c r="E109" s="49" t="s">
        <v>9</v>
      </c>
      <c r="F109" s="49" t="s">
        <v>196</v>
      </c>
      <c r="G109" s="50"/>
      <c r="H109" s="47">
        <f>H110</f>
        <v>4073.8850000000002</v>
      </c>
      <c r="I109" s="47">
        <v>0</v>
      </c>
      <c r="J109" s="34">
        <v>0</v>
      </c>
    </row>
    <row r="110" spans="2:10" ht="14.25" customHeight="1">
      <c r="B110" s="48" t="s">
        <v>120</v>
      </c>
      <c r="C110" s="49" t="s">
        <v>25</v>
      </c>
      <c r="D110" s="49" t="s">
        <v>33</v>
      </c>
      <c r="E110" s="49" t="s">
        <v>9</v>
      </c>
      <c r="F110" s="49" t="s">
        <v>196</v>
      </c>
      <c r="G110" s="50">
        <v>410</v>
      </c>
      <c r="H110" s="47">
        <v>4073.8850000000002</v>
      </c>
      <c r="I110" s="47">
        <v>0</v>
      </c>
      <c r="J110" s="34">
        <v>0</v>
      </c>
    </row>
    <row r="111" spans="2:10" ht="93.75" customHeight="1">
      <c r="B111" s="24" t="s">
        <v>143</v>
      </c>
      <c r="C111" s="25" t="s">
        <v>25</v>
      </c>
      <c r="D111" s="25" t="s">
        <v>33</v>
      </c>
      <c r="E111" s="25" t="s">
        <v>9</v>
      </c>
      <c r="F111" s="25" t="s">
        <v>141</v>
      </c>
      <c r="G111" s="27"/>
      <c r="H111" s="26">
        <f>H112</f>
        <v>236565.37495999999</v>
      </c>
      <c r="I111" s="26">
        <f t="shared" ref="I111:J111" si="44">I112</f>
        <v>0</v>
      </c>
      <c r="J111" s="23">
        <f t="shared" si="44"/>
        <v>0</v>
      </c>
    </row>
    <row r="112" spans="2:10" ht="18" customHeight="1">
      <c r="B112" s="24" t="s">
        <v>120</v>
      </c>
      <c r="C112" s="25" t="s">
        <v>25</v>
      </c>
      <c r="D112" s="25" t="s">
        <v>33</v>
      </c>
      <c r="E112" s="25" t="s">
        <v>9</v>
      </c>
      <c r="F112" s="25" t="s">
        <v>141</v>
      </c>
      <c r="G112" s="27">
        <v>410</v>
      </c>
      <c r="H112" s="26">
        <v>236565.37495999999</v>
      </c>
      <c r="I112" s="26">
        <v>0</v>
      </c>
      <c r="J112" s="23">
        <v>0</v>
      </c>
    </row>
    <row r="113" spans="2:10" ht="60.75" customHeight="1">
      <c r="B113" s="24" t="s">
        <v>132</v>
      </c>
      <c r="C113" s="25" t="s">
        <v>25</v>
      </c>
      <c r="D113" s="25" t="s">
        <v>33</v>
      </c>
      <c r="E113" s="25" t="s">
        <v>9</v>
      </c>
      <c r="F113" s="25" t="s">
        <v>142</v>
      </c>
      <c r="G113" s="27"/>
      <c r="H113" s="26">
        <f>H114</f>
        <v>186370.79908</v>
      </c>
      <c r="I113" s="26">
        <f t="shared" ref="I113:J113" si="45">I114</f>
        <v>0</v>
      </c>
      <c r="J113" s="23">
        <f t="shared" si="45"/>
        <v>0</v>
      </c>
    </row>
    <row r="114" spans="2:10" ht="14.25" customHeight="1">
      <c r="B114" s="24" t="s">
        <v>120</v>
      </c>
      <c r="C114" s="25" t="s">
        <v>25</v>
      </c>
      <c r="D114" s="25" t="s">
        <v>33</v>
      </c>
      <c r="E114" s="25" t="s">
        <v>9</v>
      </c>
      <c r="F114" s="25" t="s">
        <v>142</v>
      </c>
      <c r="G114" s="27">
        <v>410</v>
      </c>
      <c r="H114" s="26">
        <v>186370.79908</v>
      </c>
      <c r="I114" s="26">
        <v>0</v>
      </c>
      <c r="J114" s="23">
        <v>0</v>
      </c>
    </row>
    <row r="115" spans="2:10" ht="36" customHeight="1">
      <c r="B115" s="44" t="s">
        <v>195</v>
      </c>
      <c r="C115" s="45" t="s">
        <v>25</v>
      </c>
      <c r="D115" s="45" t="s">
        <v>33</v>
      </c>
      <c r="E115" s="45" t="s">
        <v>9</v>
      </c>
      <c r="F115" s="45" t="s">
        <v>193</v>
      </c>
      <c r="G115" s="46"/>
      <c r="H115" s="43">
        <f>H116</f>
        <v>0</v>
      </c>
      <c r="I115" s="43">
        <f t="shared" ref="I115:J115" si="46">I116</f>
        <v>0</v>
      </c>
      <c r="J115" s="43">
        <f t="shared" si="46"/>
        <v>0</v>
      </c>
    </row>
    <row r="116" spans="2:10" ht="14.25" customHeight="1">
      <c r="B116" s="44" t="s">
        <v>120</v>
      </c>
      <c r="C116" s="45" t="s">
        <v>25</v>
      </c>
      <c r="D116" s="45" t="s">
        <v>33</v>
      </c>
      <c r="E116" s="45" t="s">
        <v>9</v>
      </c>
      <c r="F116" s="45" t="s">
        <v>193</v>
      </c>
      <c r="G116" s="46">
        <v>410</v>
      </c>
      <c r="H116" s="43">
        <v>0</v>
      </c>
      <c r="I116" s="43">
        <v>0</v>
      </c>
      <c r="J116" s="34">
        <v>0</v>
      </c>
    </row>
    <row r="117" spans="2:10" ht="13.5" customHeight="1">
      <c r="B117" s="24" t="s">
        <v>16</v>
      </c>
      <c r="C117" s="25" t="s">
        <v>25</v>
      </c>
      <c r="D117" s="25" t="s">
        <v>33</v>
      </c>
      <c r="E117" s="25" t="s">
        <v>9</v>
      </c>
      <c r="F117" s="25" t="s">
        <v>55</v>
      </c>
      <c r="G117" s="27"/>
      <c r="H117" s="26">
        <f>H118</f>
        <v>3352.8708099999999</v>
      </c>
      <c r="I117" s="26">
        <f t="shared" ref="I117:J117" si="47">I118</f>
        <v>2827.3</v>
      </c>
      <c r="J117" s="23">
        <f t="shared" si="47"/>
        <v>2872.4</v>
      </c>
    </row>
    <row r="118" spans="2:10" ht="24.75" customHeight="1">
      <c r="B118" s="24" t="s">
        <v>124</v>
      </c>
      <c r="C118" s="25" t="s">
        <v>25</v>
      </c>
      <c r="D118" s="25" t="s">
        <v>33</v>
      </c>
      <c r="E118" s="25" t="s">
        <v>9</v>
      </c>
      <c r="F118" s="25" t="s">
        <v>56</v>
      </c>
      <c r="G118" s="27"/>
      <c r="H118" s="26">
        <f>H119+H122+H124+H126</f>
        <v>3352.8708099999999</v>
      </c>
      <c r="I118" s="26">
        <f t="shared" ref="I118:J118" si="48">I119+I122+I124</f>
        <v>2827.3</v>
      </c>
      <c r="J118" s="23">
        <f t="shared" si="48"/>
        <v>2872.4</v>
      </c>
    </row>
    <row r="119" spans="2:10" ht="49.5" customHeight="1">
      <c r="B119" s="24" t="s">
        <v>82</v>
      </c>
      <c r="C119" s="25" t="s">
        <v>25</v>
      </c>
      <c r="D119" s="25" t="s">
        <v>33</v>
      </c>
      <c r="E119" s="25" t="s">
        <v>9</v>
      </c>
      <c r="F119" s="25" t="s">
        <v>70</v>
      </c>
      <c r="G119" s="27"/>
      <c r="H119" s="26">
        <f>H120+H121</f>
        <v>2823.8017500000001</v>
      </c>
      <c r="I119" s="26">
        <f t="shared" ref="I119:J119" si="49">I120+I121</f>
        <v>2827.3</v>
      </c>
      <c r="J119" s="23">
        <f t="shared" si="49"/>
        <v>2872.4</v>
      </c>
    </row>
    <row r="120" spans="2:10" ht="53.25" customHeight="1">
      <c r="B120" s="24" t="s">
        <v>148</v>
      </c>
      <c r="C120" s="25" t="s">
        <v>25</v>
      </c>
      <c r="D120" s="25" t="s">
        <v>33</v>
      </c>
      <c r="E120" s="25" t="s">
        <v>9</v>
      </c>
      <c r="F120" s="25" t="s">
        <v>70</v>
      </c>
      <c r="G120" s="27">
        <v>240</v>
      </c>
      <c r="H120" s="26">
        <v>2823.8017500000001</v>
      </c>
      <c r="I120" s="26">
        <v>2827.3</v>
      </c>
      <c r="J120" s="23">
        <v>2872.4</v>
      </c>
    </row>
    <row r="121" spans="2:10" ht="26.25" customHeight="1">
      <c r="B121" s="24" t="s">
        <v>117</v>
      </c>
      <c r="C121" s="25" t="s">
        <v>25</v>
      </c>
      <c r="D121" s="25" t="s">
        <v>33</v>
      </c>
      <c r="E121" s="25" t="s">
        <v>9</v>
      </c>
      <c r="F121" s="25" t="s">
        <v>70</v>
      </c>
      <c r="G121" s="27">
        <v>850</v>
      </c>
      <c r="H121" s="26">
        <v>0</v>
      </c>
      <c r="I121" s="26">
        <v>0</v>
      </c>
      <c r="J121" s="23">
        <v>0</v>
      </c>
    </row>
    <row r="122" spans="2:10" ht="43.5" customHeight="1">
      <c r="B122" s="24" t="s">
        <v>147</v>
      </c>
      <c r="C122" s="25" t="s">
        <v>25</v>
      </c>
      <c r="D122" s="25" t="s">
        <v>33</v>
      </c>
      <c r="E122" s="25" t="s">
        <v>9</v>
      </c>
      <c r="F122" s="25" t="s">
        <v>139</v>
      </c>
      <c r="G122" s="27"/>
      <c r="H122" s="26">
        <f>H123</f>
        <v>358.86905999999999</v>
      </c>
      <c r="I122" s="26">
        <f t="shared" ref="I122:J122" si="50">I123</f>
        <v>0</v>
      </c>
      <c r="J122" s="23">
        <f t="shared" si="50"/>
        <v>0</v>
      </c>
    </row>
    <row r="123" spans="2:10" ht="53.25" customHeight="1">
      <c r="B123" s="24" t="s">
        <v>148</v>
      </c>
      <c r="C123" s="25" t="s">
        <v>25</v>
      </c>
      <c r="D123" s="25" t="s">
        <v>33</v>
      </c>
      <c r="E123" s="25" t="s">
        <v>9</v>
      </c>
      <c r="F123" s="25" t="s">
        <v>139</v>
      </c>
      <c r="G123" s="27">
        <v>240</v>
      </c>
      <c r="H123" s="26">
        <v>358.86905999999999</v>
      </c>
      <c r="I123" s="26">
        <v>0</v>
      </c>
      <c r="J123" s="23">
        <v>0</v>
      </c>
    </row>
    <row r="124" spans="2:10" ht="84" customHeight="1">
      <c r="B124" s="24" t="s">
        <v>137</v>
      </c>
      <c r="C124" s="25" t="s">
        <v>25</v>
      </c>
      <c r="D124" s="25" t="s">
        <v>33</v>
      </c>
      <c r="E124" s="25" t="s">
        <v>9</v>
      </c>
      <c r="F124" s="25" t="s">
        <v>135</v>
      </c>
      <c r="G124" s="27"/>
      <c r="H124" s="26">
        <f>H125</f>
        <v>0</v>
      </c>
      <c r="I124" s="26">
        <f t="shared" ref="I124:J124" si="51">I125</f>
        <v>0</v>
      </c>
      <c r="J124" s="23">
        <f t="shared" si="51"/>
        <v>0</v>
      </c>
    </row>
    <row r="125" spans="2:10" ht="52.5" customHeight="1">
      <c r="B125" s="24" t="s">
        <v>148</v>
      </c>
      <c r="C125" s="25" t="s">
        <v>25</v>
      </c>
      <c r="D125" s="25" t="s">
        <v>33</v>
      </c>
      <c r="E125" s="25" t="s">
        <v>9</v>
      </c>
      <c r="F125" s="25" t="s">
        <v>135</v>
      </c>
      <c r="G125" s="27">
        <v>240</v>
      </c>
      <c r="H125" s="26">
        <v>0</v>
      </c>
      <c r="I125" s="26">
        <v>0</v>
      </c>
      <c r="J125" s="23">
        <v>0</v>
      </c>
    </row>
    <row r="126" spans="2:10" ht="42" customHeight="1">
      <c r="B126" s="35" t="s">
        <v>191</v>
      </c>
      <c r="C126" s="36" t="s">
        <v>25</v>
      </c>
      <c r="D126" s="36" t="s">
        <v>33</v>
      </c>
      <c r="E126" s="36" t="s">
        <v>9</v>
      </c>
      <c r="F126" s="36" t="s">
        <v>190</v>
      </c>
      <c r="G126" s="38"/>
      <c r="H126" s="37">
        <f>H127</f>
        <v>170.2</v>
      </c>
      <c r="I126" s="37">
        <f t="shared" ref="I126:J126" si="52">I127</f>
        <v>0</v>
      </c>
      <c r="J126" s="34">
        <f t="shared" si="52"/>
        <v>0</v>
      </c>
    </row>
    <row r="127" spans="2:10" ht="52.5" customHeight="1">
      <c r="B127" s="35" t="s">
        <v>148</v>
      </c>
      <c r="C127" s="36" t="s">
        <v>25</v>
      </c>
      <c r="D127" s="36" t="s">
        <v>33</v>
      </c>
      <c r="E127" s="36" t="s">
        <v>9</v>
      </c>
      <c r="F127" s="36" t="s">
        <v>190</v>
      </c>
      <c r="G127" s="38">
        <v>240</v>
      </c>
      <c r="H127" s="37">
        <v>170.2</v>
      </c>
      <c r="I127" s="37">
        <v>0</v>
      </c>
      <c r="J127" s="34">
        <v>0</v>
      </c>
    </row>
    <row r="128" spans="2:10" ht="18.75" customHeight="1">
      <c r="B128" s="24" t="s">
        <v>48</v>
      </c>
      <c r="C128" s="25" t="s">
        <v>25</v>
      </c>
      <c r="D128" s="25" t="s">
        <v>33</v>
      </c>
      <c r="E128" s="25" t="s">
        <v>34</v>
      </c>
      <c r="F128" s="25"/>
      <c r="G128" s="27"/>
      <c r="H128" s="26">
        <f>H129</f>
        <v>26479.581199999997</v>
      </c>
      <c r="I128" s="26">
        <f t="shared" ref="I128:J128" si="53">I129</f>
        <v>2398.5</v>
      </c>
      <c r="J128" s="23">
        <f t="shared" si="53"/>
        <v>2436.8000000000002</v>
      </c>
    </row>
    <row r="129" spans="2:10" ht="18.75" customHeight="1">
      <c r="B129" s="24" t="s">
        <v>16</v>
      </c>
      <c r="C129" s="25" t="s">
        <v>25</v>
      </c>
      <c r="D129" s="25" t="s">
        <v>33</v>
      </c>
      <c r="E129" s="25" t="s">
        <v>34</v>
      </c>
      <c r="F129" s="25" t="s">
        <v>55</v>
      </c>
      <c r="G129" s="27"/>
      <c r="H129" s="26">
        <f>H130</f>
        <v>26479.581199999997</v>
      </c>
      <c r="I129" s="26">
        <f t="shared" ref="I129:J129" si="54">I130</f>
        <v>2398.5</v>
      </c>
      <c r="J129" s="23">
        <f t="shared" si="54"/>
        <v>2436.8000000000002</v>
      </c>
    </row>
    <row r="130" spans="2:10" ht="27.75" customHeight="1">
      <c r="B130" s="24" t="s">
        <v>124</v>
      </c>
      <c r="C130" s="25" t="s">
        <v>25</v>
      </c>
      <c r="D130" s="25" t="s">
        <v>33</v>
      </c>
      <c r="E130" s="25" t="s">
        <v>34</v>
      </c>
      <c r="F130" s="25" t="s">
        <v>56</v>
      </c>
      <c r="G130" s="27"/>
      <c r="H130" s="26">
        <f>H131+H133+H137+H145+H147+H139+H141+H135+H143</f>
        <v>26479.581199999997</v>
      </c>
      <c r="I130" s="26">
        <f t="shared" ref="I130:J130" si="55">I131+I133+I137+I145+I147</f>
        <v>2398.5</v>
      </c>
      <c r="J130" s="23">
        <f t="shared" si="55"/>
        <v>2436.8000000000002</v>
      </c>
    </row>
    <row r="131" spans="2:10" ht="30" customHeight="1">
      <c r="B131" s="24" t="s">
        <v>57</v>
      </c>
      <c r="C131" s="25" t="s">
        <v>25</v>
      </c>
      <c r="D131" s="25" t="s">
        <v>33</v>
      </c>
      <c r="E131" s="25" t="s">
        <v>34</v>
      </c>
      <c r="F131" s="25" t="s">
        <v>58</v>
      </c>
      <c r="G131" s="27"/>
      <c r="H131" s="26">
        <f>H132</f>
        <v>0</v>
      </c>
      <c r="I131" s="26">
        <f t="shared" ref="I131:J131" si="56">I132</f>
        <v>0</v>
      </c>
      <c r="J131" s="23">
        <f t="shared" si="56"/>
        <v>0</v>
      </c>
    </row>
    <row r="132" spans="2:10" ht="18" customHeight="1">
      <c r="B132" s="24" t="s">
        <v>118</v>
      </c>
      <c r="C132" s="25" t="s">
        <v>25</v>
      </c>
      <c r="D132" s="25" t="s">
        <v>33</v>
      </c>
      <c r="E132" s="25" t="s">
        <v>34</v>
      </c>
      <c r="F132" s="25" t="s">
        <v>58</v>
      </c>
      <c r="G132" s="27">
        <v>240</v>
      </c>
      <c r="H132" s="26">
        <v>0</v>
      </c>
      <c r="I132" s="26">
        <v>0</v>
      </c>
      <c r="J132" s="23">
        <v>0</v>
      </c>
    </row>
    <row r="133" spans="2:10" ht="39.75" customHeight="1">
      <c r="B133" s="24" t="s">
        <v>83</v>
      </c>
      <c r="C133" s="25" t="s">
        <v>25</v>
      </c>
      <c r="D133" s="25" t="s">
        <v>33</v>
      </c>
      <c r="E133" s="25" t="s">
        <v>34</v>
      </c>
      <c r="F133" s="25" t="s">
        <v>71</v>
      </c>
      <c r="G133" s="27"/>
      <c r="H133" s="26">
        <f>H134</f>
        <v>8687.6574999999993</v>
      </c>
      <c r="I133" s="26">
        <f t="shared" ref="I133:J133" si="57">I134</f>
        <v>2398.5</v>
      </c>
      <c r="J133" s="23">
        <f t="shared" si="57"/>
        <v>2436.8000000000002</v>
      </c>
    </row>
    <row r="134" spans="2:10" ht="40.5" customHeight="1">
      <c r="B134" s="24" t="s">
        <v>116</v>
      </c>
      <c r="C134" s="25" t="s">
        <v>25</v>
      </c>
      <c r="D134" s="25" t="s">
        <v>33</v>
      </c>
      <c r="E134" s="25" t="s">
        <v>34</v>
      </c>
      <c r="F134" s="25" t="s">
        <v>71</v>
      </c>
      <c r="G134" s="27">
        <v>240</v>
      </c>
      <c r="H134" s="26">
        <v>8687.6574999999993</v>
      </c>
      <c r="I134" s="26">
        <v>2398.5</v>
      </c>
      <c r="J134" s="23">
        <v>2436.8000000000002</v>
      </c>
    </row>
    <row r="135" spans="2:10" ht="27" customHeight="1">
      <c r="B135" s="53" t="s">
        <v>198</v>
      </c>
      <c r="C135" s="54" t="s">
        <v>25</v>
      </c>
      <c r="D135" s="54" t="s">
        <v>33</v>
      </c>
      <c r="E135" s="54" t="s">
        <v>34</v>
      </c>
      <c r="F135" s="54" t="s">
        <v>199</v>
      </c>
      <c r="G135" s="55"/>
      <c r="H135" s="52">
        <f>H136</f>
        <v>528.21</v>
      </c>
      <c r="I135" s="52">
        <v>0</v>
      </c>
      <c r="J135" s="34">
        <v>0</v>
      </c>
    </row>
    <row r="136" spans="2:10" ht="39" customHeight="1">
      <c r="B136" s="53" t="s">
        <v>116</v>
      </c>
      <c r="C136" s="54" t="s">
        <v>25</v>
      </c>
      <c r="D136" s="54" t="s">
        <v>33</v>
      </c>
      <c r="E136" s="54" t="s">
        <v>34</v>
      </c>
      <c r="F136" s="54" t="s">
        <v>199</v>
      </c>
      <c r="G136" s="55">
        <v>240</v>
      </c>
      <c r="H136" s="52">
        <v>528.21</v>
      </c>
      <c r="I136" s="52">
        <v>0</v>
      </c>
      <c r="J136" s="34">
        <v>0</v>
      </c>
    </row>
    <row r="137" spans="2:10" ht="40.5" customHeight="1">
      <c r="B137" s="24" t="s">
        <v>81</v>
      </c>
      <c r="C137" s="25" t="s">
        <v>25</v>
      </c>
      <c r="D137" s="25" t="s">
        <v>33</v>
      </c>
      <c r="E137" s="25" t="s">
        <v>34</v>
      </c>
      <c r="F137" s="25" t="s">
        <v>84</v>
      </c>
      <c r="G137" s="27"/>
      <c r="H137" s="26">
        <f>H138</f>
        <v>0</v>
      </c>
      <c r="I137" s="26">
        <f t="shared" ref="I137:J137" si="58">I138</f>
        <v>0</v>
      </c>
      <c r="J137" s="23">
        <f t="shared" si="58"/>
        <v>0</v>
      </c>
    </row>
    <row r="138" spans="2:10" ht="14.25" customHeight="1">
      <c r="B138" s="24" t="s">
        <v>120</v>
      </c>
      <c r="C138" s="25" t="s">
        <v>25</v>
      </c>
      <c r="D138" s="25" t="s">
        <v>33</v>
      </c>
      <c r="E138" s="25" t="s">
        <v>34</v>
      </c>
      <c r="F138" s="25" t="s">
        <v>84</v>
      </c>
      <c r="G138" s="27">
        <v>410</v>
      </c>
      <c r="H138" s="26">
        <v>0</v>
      </c>
      <c r="I138" s="26">
        <v>0</v>
      </c>
      <c r="J138" s="23">
        <v>0</v>
      </c>
    </row>
    <row r="139" spans="2:10" ht="44.25" customHeight="1">
      <c r="B139" s="24" t="s">
        <v>182</v>
      </c>
      <c r="C139" s="25" t="s">
        <v>25</v>
      </c>
      <c r="D139" s="25" t="s">
        <v>33</v>
      </c>
      <c r="E139" s="25" t="s">
        <v>34</v>
      </c>
      <c r="F139" s="25" t="s">
        <v>181</v>
      </c>
      <c r="G139" s="27"/>
      <c r="H139" s="26">
        <f>H140</f>
        <v>13290</v>
      </c>
      <c r="I139" s="26">
        <f t="shared" ref="I139:J139" si="59">I140</f>
        <v>0</v>
      </c>
      <c r="J139" s="23">
        <f t="shared" si="59"/>
        <v>0</v>
      </c>
    </row>
    <row r="140" spans="2:10" ht="54" customHeight="1">
      <c r="B140" s="24" t="s">
        <v>148</v>
      </c>
      <c r="C140" s="25" t="s">
        <v>25</v>
      </c>
      <c r="D140" s="25" t="s">
        <v>33</v>
      </c>
      <c r="E140" s="25" t="s">
        <v>34</v>
      </c>
      <c r="F140" s="25" t="s">
        <v>181</v>
      </c>
      <c r="G140" s="27">
        <v>240</v>
      </c>
      <c r="H140" s="26">
        <v>13290</v>
      </c>
      <c r="I140" s="26">
        <v>0</v>
      </c>
      <c r="J140" s="23">
        <v>0</v>
      </c>
    </row>
    <row r="141" spans="2:10" ht="54" customHeight="1">
      <c r="B141" s="29" t="s">
        <v>189</v>
      </c>
      <c r="C141" s="30" t="s">
        <v>25</v>
      </c>
      <c r="D141" s="30" t="s">
        <v>33</v>
      </c>
      <c r="E141" s="30" t="s">
        <v>34</v>
      </c>
      <c r="F141" s="30" t="s">
        <v>188</v>
      </c>
      <c r="G141" s="32"/>
      <c r="H141" s="31">
        <f>H142</f>
        <v>1800</v>
      </c>
      <c r="I141" s="31">
        <f t="shared" ref="I141:J141" si="60">I142</f>
        <v>0</v>
      </c>
      <c r="J141" s="31">
        <f t="shared" si="60"/>
        <v>0</v>
      </c>
    </row>
    <row r="142" spans="2:10" ht="54" customHeight="1">
      <c r="B142" s="29" t="s">
        <v>148</v>
      </c>
      <c r="C142" s="30" t="s">
        <v>25</v>
      </c>
      <c r="D142" s="30" t="s">
        <v>33</v>
      </c>
      <c r="E142" s="30" t="s">
        <v>34</v>
      </c>
      <c r="F142" s="30" t="s">
        <v>188</v>
      </c>
      <c r="G142" s="32">
        <v>240</v>
      </c>
      <c r="H142" s="31">
        <v>1800</v>
      </c>
      <c r="I142" s="31">
        <v>0</v>
      </c>
      <c r="J142" s="28">
        <v>0</v>
      </c>
    </row>
    <row r="143" spans="2:10" ht="44.25" customHeight="1">
      <c r="B143" s="60" t="s">
        <v>202</v>
      </c>
      <c r="C143" s="57" t="s">
        <v>25</v>
      </c>
      <c r="D143" s="57" t="s">
        <v>33</v>
      </c>
      <c r="E143" s="57" t="s">
        <v>34</v>
      </c>
      <c r="F143" s="57" t="s">
        <v>200</v>
      </c>
      <c r="G143" s="58"/>
      <c r="H143" s="56">
        <f>H144</f>
        <v>58.69</v>
      </c>
      <c r="I143" s="56">
        <v>0</v>
      </c>
      <c r="J143" s="34">
        <v>0</v>
      </c>
    </row>
    <row r="144" spans="2:10" ht="54" customHeight="1">
      <c r="B144" s="60" t="s">
        <v>148</v>
      </c>
      <c r="C144" s="57" t="s">
        <v>25</v>
      </c>
      <c r="D144" s="57" t="s">
        <v>33</v>
      </c>
      <c r="E144" s="57" t="s">
        <v>34</v>
      </c>
      <c r="F144" s="57" t="s">
        <v>200</v>
      </c>
      <c r="G144" s="58">
        <v>240</v>
      </c>
      <c r="H144" s="56">
        <v>58.69</v>
      </c>
      <c r="I144" s="56">
        <v>0</v>
      </c>
      <c r="J144" s="34">
        <v>0</v>
      </c>
    </row>
    <row r="145" spans="2:10" ht="39.75" customHeight="1">
      <c r="B145" s="24" t="s">
        <v>140</v>
      </c>
      <c r="C145" s="25" t="s">
        <v>25</v>
      </c>
      <c r="D145" s="25" t="s">
        <v>33</v>
      </c>
      <c r="E145" s="25" t="s">
        <v>34</v>
      </c>
      <c r="F145" s="25" t="s">
        <v>139</v>
      </c>
      <c r="G145" s="27"/>
      <c r="H145" s="26">
        <f>H146</f>
        <v>1340.5077000000001</v>
      </c>
      <c r="I145" s="26">
        <f t="shared" ref="I145:J145" si="61">I146</f>
        <v>0</v>
      </c>
      <c r="J145" s="23">
        <f t="shared" si="61"/>
        <v>0</v>
      </c>
    </row>
    <row r="146" spans="2:10" ht="40.5" customHeight="1">
      <c r="B146" s="24" t="s">
        <v>116</v>
      </c>
      <c r="C146" s="25" t="s">
        <v>25</v>
      </c>
      <c r="D146" s="25" t="s">
        <v>33</v>
      </c>
      <c r="E146" s="25" t="s">
        <v>34</v>
      </c>
      <c r="F146" s="25" t="s">
        <v>139</v>
      </c>
      <c r="G146" s="27">
        <v>240</v>
      </c>
      <c r="H146" s="26">
        <v>1340.5077000000001</v>
      </c>
      <c r="I146" s="26">
        <v>0</v>
      </c>
      <c r="J146" s="23">
        <v>0</v>
      </c>
    </row>
    <row r="147" spans="2:10" ht="76.5" customHeight="1">
      <c r="B147" s="24" t="s">
        <v>137</v>
      </c>
      <c r="C147" s="25" t="s">
        <v>25</v>
      </c>
      <c r="D147" s="25" t="s">
        <v>33</v>
      </c>
      <c r="E147" s="25" t="s">
        <v>34</v>
      </c>
      <c r="F147" s="25" t="s">
        <v>135</v>
      </c>
      <c r="G147" s="27"/>
      <c r="H147" s="26">
        <f>H148</f>
        <v>774.51599999999996</v>
      </c>
      <c r="I147" s="26">
        <f t="shared" ref="I147:J147" si="62">I148</f>
        <v>0</v>
      </c>
      <c r="J147" s="23">
        <f t="shared" si="62"/>
        <v>0</v>
      </c>
    </row>
    <row r="148" spans="2:10" ht="39.75" customHeight="1">
      <c r="B148" s="24" t="s">
        <v>116</v>
      </c>
      <c r="C148" s="25" t="s">
        <v>25</v>
      </c>
      <c r="D148" s="25" t="s">
        <v>33</v>
      </c>
      <c r="E148" s="25" t="s">
        <v>34</v>
      </c>
      <c r="F148" s="25" t="s">
        <v>135</v>
      </c>
      <c r="G148" s="27">
        <v>240</v>
      </c>
      <c r="H148" s="26">
        <v>774.51599999999996</v>
      </c>
      <c r="I148" s="26">
        <v>0</v>
      </c>
      <c r="J148" s="23">
        <v>0</v>
      </c>
    </row>
    <row r="149" spans="2:10" ht="16.5" customHeight="1">
      <c r="B149" s="24" t="s">
        <v>49</v>
      </c>
      <c r="C149" s="25" t="s">
        <v>25</v>
      </c>
      <c r="D149" s="25" t="s">
        <v>33</v>
      </c>
      <c r="E149" s="25" t="s">
        <v>11</v>
      </c>
      <c r="F149" s="25"/>
      <c r="G149" s="27"/>
      <c r="H149" s="26">
        <f>H150</f>
        <v>13403.272690000002</v>
      </c>
      <c r="I149" s="26">
        <f t="shared" ref="I149:J149" si="63">I150</f>
        <v>6231.7</v>
      </c>
      <c r="J149" s="23">
        <f t="shared" si="63"/>
        <v>6331.2</v>
      </c>
    </row>
    <row r="150" spans="2:10" ht="16.5" customHeight="1">
      <c r="B150" s="24" t="s">
        <v>16</v>
      </c>
      <c r="C150" s="25" t="s">
        <v>25</v>
      </c>
      <c r="D150" s="25" t="s">
        <v>33</v>
      </c>
      <c r="E150" s="25" t="s">
        <v>11</v>
      </c>
      <c r="F150" s="25" t="s">
        <v>55</v>
      </c>
      <c r="G150" s="27"/>
      <c r="H150" s="26">
        <f>H151</f>
        <v>13403.272690000002</v>
      </c>
      <c r="I150" s="26">
        <f t="shared" ref="I150:J150" si="64">I151</f>
        <v>6231.7</v>
      </c>
      <c r="J150" s="23">
        <f t="shared" si="64"/>
        <v>6331.2</v>
      </c>
    </row>
    <row r="151" spans="2:10" ht="29.25" customHeight="1">
      <c r="B151" s="24" t="s">
        <v>124</v>
      </c>
      <c r="C151" s="25" t="s">
        <v>25</v>
      </c>
      <c r="D151" s="25" t="s">
        <v>33</v>
      </c>
      <c r="E151" s="25" t="s">
        <v>11</v>
      </c>
      <c r="F151" s="25" t="s">
        <v>56</v>
      </c>
      <c r="G151" s="27"/>
      <c r="H151" s="26">
        <f>H152+H154+H156+H158</f>
        <v>13403.272690000002</v>
      </c>
      <c r="I151" s="26">
        <f t="shared" ref="I151:J151" si="65">I152+I154+I156+I158</f>
        <v>6231.7</v>
      </c>
      <c r="J151" s="23">
        <f t="shared" si="65"/>
        <v>6331.2</v>
      </c>
    </row>
    <row r="152" spans="2:10" ht="39" customHeight="1">
      <c r="B152" s="24" t="s">
        <v>85</v>
      </c>
      <c r="C152" s="25" t="s">
        <v>25</v>
      </c>
      <c r="D152" s="25" t="s">
        <v>33</v>
      </c>
      <c r="E152" s="25" t="s">
        <v>11</v>
      </c>
      <c r="F152" s="25" t="s">
        <v>73</v>
      </c>
      <c r="G152" s="27"/>
      <c r="H152" s="26">
        <f>H153</f>
        <v>4268.8955900000001</v>
      </c>
      <c r="I152" s="26">
        <f t="shared" ref="I152:J152" si="66">I153</f>
        <v>5003.5</v>
      </c>
      <c r="J152" s="23">
        <f t="shared" si="66"/>
        <v>5083.3999999999996</v>
      </c>
    </row>
    <row r="153" spans="2:10" ht="42" customHeight="1">
      <c r="B153" s="24" t="s">
        <v>116</v>
      </c>
      <c r="C153" s="25" t="s">
        <v>25</v>
      </c>
      <c r="D153" s="25" t="s">
        <v>33</v>
      </c>
      <c r="E153" s="25" t="s">
        <v>11</v>
      </c>
      <c r="F153" s="25" t="s">
        <v>73</v>
      </c>
      <c r="G153" s="27">
        <v>240</v>
      </c>
      <c r="H153" s="26">
        <v>4268.8955900000001</v>
      </c>
      <c r="I153" s="26">
        <v>5003.5</v>
      </c>
      <c r="J153" s="23">
        <v>5083.3999999999996</v>
      </c>
    </row>
    <row r="154" spans="2:10" ht="39" customHeight="1">
      <c r="B154" s="24" t="s">
        <v>72</v>
      </c>
      <c r="C154" s="25" t="s">
        <v>25</v>
      </c>
      <c r="D154" s="25" t="s">
        <v>33</v>
      </c>
      <c r="E154" s="25" t="s">
        <v>11</v>
      </c>
      <c r="F154" s="25" t="s">
        <v>74</v>
      </c>
      <c r="G154" s="27"/>
      <c r="H154" s="26">
        <f>H155</f>
        <v>847.01630999999998</v>
      </c>
      <c r="I154" s="26">
        <f t="shared" ref="I154" si="67">I155</f>
        <v>1228.2</v>
      </c>
      <c r="J154" s="23">
        <f t="shared" ref="J154" si="68">J155</f>
        <v>1247.8</v>
      </c>
    </row>
    <row r="155" spans="2:10" ht="39" customHeight="1">
      <c r="B155" s="24" t="s">
        <v>116</v>
      </c>
      <c r="C155" s="25" t="s">
        <v>25</v>
      </c>
      <c r="D155" s="25" t="s">
        <v>33</v>
      </c>
      <c r="E155" s="25" t="s">
        <v>11</v>
      </c>
      <c r="F155" s="25" t="s">
        <v>74</v>
      </c>
      <c r="G155" s="27">
        <v>240</v>
      </c>
      <c r="H155" s="26">
        <v>847.01630999999998</v>
      </c>
      <c r="I155" s="26">
        <v>1228.2</v>
      </c>
      <c r="J155" s="23">
        <v>1247.8</v>
      </c>
    </row>
    <row r="156" spans="2:10" ht="39" customHeight="1">
      <c r="B156" s="24" t="s">
        <v>140</v>
      </c>
      <c r="C156" s="25" t="s">
        <v>25</v>
      </c>
      <c r="D156" s="25" t="s">
        <v>33</v>
      </c>
      <c r="E156" s="25" t="s">
        <v>11</v>
      </c>
      <c r="F156" s="25" t="s">
        <v>139</v>
      </c>
      <c r="G156" s="27"/>
      <c r="H156" s="26">
        <f>H157</f>
        <v>7117.3393599999999</v>
      </c>
      <c r="I156" s="26">
        <f t="shared" ref="I156:J156" si="69">I157</f>
        <v>0</v>
      </c>
      <c r="J156" s="23">
        <f t="shared" si="69"/>
        <v>0</v>
      </c>
    </row>
    <row r="157" spans="2:10" ht="39" customHeight="1">
      <c r="B157" s="24" t="s">
        <v>116</v>
      </c>
      <c r="C157" s="25" t="s">
        <v>25</v>
      </c>
      <c r="D157" s="25" t="s">
        <v>33</v>
      </c>
      <c r="E157" s="25" t="s">
        <v>11</v>
      </c>
      <c r="F157" s="25" t="s">
        <v>139</v>
      </c>
      <c r="G157" s="27">
        <v>240</v>
      </c>
      <c r="H157" s="26">
        <v>7117.3393599999999</v>
      </c>
      <c r="I157" s="26">
        <v>0</v>
      </c>
      <c r="J157" s="23">
        <v>0</v>
      </c>
    </row>
    <row r="158" spans="2:10" ht="67.5" customHeight="1">
      <c r="B158" s="24" t="s">
        <v>136</v>
      </c>
      <c r="C158" s="25" t="s">
        <v>25</v>
      </c>
      <c r="D158" s="25" t="s">
        <v>33</v>
      </c>
      <c r="E158" s="25" t="s">
        <v>11</v>
      </c>
      <c r="F158" s="25" t="s">
        <v>135</v>
      </c>
      <c r="G158" s="27"/>
      <c r="H158" s="26">
        <f>H159</f>
        <v>1170.02143</v>
      </c>
      <c r="I158" s="26">
        <f t="shared" ref="I158:J158" si="70">I159</f>
        <v>0</v>
      </c>
      <c r="J158" s="23">
        <f t="shared" si="70"/>
        <v>0</v>
      </c>
    </row>
    <row r="159" spans="2:10" ht="37.5" customHeight="1">
      <c r="B159" s="24" t="s">
        <v>116</v>
      </c>
      <c r="C159" s="25" t="s">
        <v>25</v>
      </c>
      <c r="D159" s="25" t="s">
        <v>33</v>
      </c>
      <c r="E159" s="25" t="s">
        <v>11</v>
      </c>
      <c r="F159" s="25" t="s">
        <v>135</v>
      </c>
      <c r="G159" s="27">
        <v>240</v>
      </c>
      <c r="H159" s="26">
        <v>1170.02143</v>
      </c>
      <c r="I159" s="26">
        <v>0</v>
      </c>
      <c r="J159" s="23">
        <v>0</v>
      </c>
    </row>
    <row r="160" spans="2:10" ht="27.75" customHeight="1">
      <c r="B160" s="22" t="s">
        <v>37</v>
      </c>
      <c r="C160" s="25" t="s">
        <v>25</v>
      </c>
      <c r="D160" s="25" t="s">
        <v>33</v>
      </c>
      <c r="E160" s="25" t="s">
        <v>33</v>
      </c>
      <c r="F160" s="25"/>
      <c r="G160" s="27"/>
      <c r="H160" s="26">
        <f>H161</f>
        <v>32012.581140000002</v>
      </c>
      <c r="I160" s="26">
        <f t="shared" ref="I160:J160" si="71">I161</f>
        <v>22694.800000000003</v>
      </c>
      <c r="J160" s="23">
        <f t="shared" si="71"/>
        <v>23057.399999999998</v>
      </c>
    </row>
    <row r="161" spans="2:13" ht="18" customHeight="1">
      <c r="B161" s="24" t="s">
        <v>16</v>
      </c>
      <c r="C161" s="25" t="s">
        <v>25</v>
      </c>
      <c r="D161" s="25" t="s">
        <v>33</v>
      </c>
      <c r="E161" s="25" t="s">
        <v>33</v>
      </c>
      <c r="F161" s="25" t="s">
        <v>55</v>
      </c>
      <c r="G161" s="27"/>
      <c r="H161" s="26">
        <f>H162</f>
        <v>32012.581140000002</v>
      </c>
      <c r="I161" s="26">
        <f t="shared" ref="I161:J161" si="72">I162</f>
        <v>22694.800000000003</v>
      </c>
      <c r="J161" s="23">
        <f t="shared" si="72"/>
        <v>23057.399999999998</v>
      </c>
    </row>
    <row r="162" spans="2:13" ht="26.25" customHeight="1">
      <c r="B162" s="24" t="s">
        <v>124</v>
      </c>
      <c r="C162" s="25" t="s">
        <v>25</v>
      </c>
      <c r="D162" s="25" t="s">
        <v>33</v>
      </c>
      <c r="E162" s="25" t="s">
        <v>33</v>
      </c>
      <c r="F162" s="25" t="s">
        <v>56</v>
      </c>
      <c r="G162" s="27"/>
      <c r="H162" s="26">
        <f>H163+H168+H170+H172</f>
        <v>32012.581140000002</v>
      </c>
      <c r="I162" s="26">
        <f t="shared" ref="I162:J162" si="73">I163+I168+I170+I172</f>
        <v>22694.800000000003</v>
      </c>
      <c r="J162" s="23">
        <f t="shared" si="73"/>
        <v>23057.399999999998</v>
      </c>
    </row>
    <row r="163" spans="2:13" ht="26.25" customHeight="1">
      <c r="B163" s="24" t="s">
        <v>114</v>
      </c>
      <c r="C163" s="25" t="s">
        <v>25</v>
      </c>
      <c r="D163" s="25" t="s">
        <v>33</v>
      </c>
      <c r="E163" s="25" t="s">
        <v>33</v>
      </c>
      <c r="F163" s="25" t="s">
        <v>86</v>
      </c>
      <c r="G163" s="27"/>
      <c r="H163" s="26">
        <f>H164+H165+H167+H166</f>
        <v>29297.581140000002</v>
      </c>
      <c r="I163" s="26">
        <f t="shared" ref="I163:J163" si="74">I164+I165+I167</f>
        <v>22581.100000000002</v>
      </c>
      <c r="J163" s="23">
        <f t="shared" si="74"/>
        <v>22941.899999999998</v>
      </c>
    </row>
    <row r="164" spans="2:13" ht="29.25" customHeight="1">
      <c r="B164" s="24" t="s">
        <v>121</v>
      </c>
      <c r="C164" s="25" t="s">
        <v>25</v>
      </c>
      <c r="D164" s="25" t="s">
        <v>33</v>
      </c>
      <c r="E164" s="25" t="s">
        <v>33</v>
      </c>
      <c r="F164" s="25" t="s">
        <v>86</v>
      </c>
      <c r="G164" s="27">
        <v>110</v>
      </c>
      <c r="H164" s="26">
        <v>17672.110990000001</v>
      </c>
      <c r="I164" s="26">
        <v>17572.2</v>
      </c>
      <c r="J164" s="23">
        <v>17853</v>
      </c>
    </row>
    <row r="165" spans="2:13" ht="37.5" customHeight="1">
      <c r="B165" s="24" t="s">
        <v>116</v>
      </c>
      <c r="C165" s="25" t="s">
        <v>25</v>
      </c>
      <c r="D165" s="25" t="s">
        <v>33</v>
      </c>
      <c r="E165" s="25" t="s">
        <v>33</v>
      </c>
      <c r="F165" s="25" t="s">
        <v>86</v>
      </c>
      <c r="G165" s="27">
        <v>240</v>
      </c>
      <c r="H165" s="26">
        <v>10990.995000000001</v>
      </c>
      <c r="I165" s="26">
        <v>4736</v>
      </c>
      <c r="J165" s="23">
        <v>4811.6000000000004</v>
      </c>
    </row>
    <row r="166" spans="2:13" ht="17.25" customHeight="1">
      <c r="B166" s="60" t="s">
        <v>201</v>
      </c>
      <c r="C166" s="57" t="s">
        <v>25</v>
      </c>
      <c r="D166" s="57" t="s">
        <v>33</v>
      </c>
      <c r="E166" s="57" t="s">
        <v>33</v>
      </c>
      <c r="F166" s="57" t="s">
        <v>86</v>
      </c>
      <c r="G166" s="58">
        <v>830</v>
      </c>
      <c r="H166" s="56">
        <v>300</v>
      </c>
      <c r="I166" s="56">
        <v>0</v>
      </c>
      <c r="J166" s="34">
        <v>0</v>
      </c>
    </row>
    <row r="167" spans="2:13" ht="29.25" customHeight="1">
      <c r="B167" s="24" t="s">
        <v>117</v>
      </c>
      <c r="C167" s="25" t="s">
        <v>25</v>
      </c>
      <c r="D167" s="25" t="s">
        <v>33</v>
      </c>
      <c r="E167" s="25" t="s">
        <v>33</v>
      </c>
      <c r="F167" s="25" t="s">
        <v>86</v>
      </c>
      <c r="G167" s="27">
        <v>850</v>
      </c>
      <c r="H167" s="26">
        <v>334.47514999999999</v>
      </c>
      <c r="I167" s="26">
        <v>272.89999999999998</v>
      </c>
      <c r="J167" s="23">
        <v>277.3</v>
      </c>
    </row>
    <row r="168" spans="2:13" ht="29.25" customHeight="1">
      <c r="B168" s="24" t="s">
        <v>177</v>
      </c>
      <c r="C168" s="25" t="s">
        <v>25</v>
      </c>
      <c r="D168" s="25" t="s">
        <v>33</v>
      </c>
      <c r="E168" s="25" t="s">
        <v>33</v>
      </c>
      <c r="F168" s="25" t="s">
        <v>87</v>
      </c>
      <c r="G168" s="27"/>
      <c r="H168" s="26">
        <f>H169</f>
        <v>45</v>
      </c>
      <c r="I168" s="26">
        <f t="shared" ref="I168:J168" si="75">I169</f>
        <v>40.9</v>
      </c>
      <c r="J168" s="23">
        <f t="shared" si="75"/>
        <v>41.5</v>
      </c>
    </row>
    <row r="169" spans="2:13" ht="45.75" customHeight="1">
      <c r="B169" s="24" t="s">
        <v>116</v>
      </c>
      <c r="C169" s="25" t="s">
        <v>25</v>
      </c>
      <c r="D169" s="25" t="s">
        <v>33</v>
      </c>
      <c r="E169" s="25" t="s">
        <v>33</v>
      </c>
      <c r="F169" s="25" t="s">
        <v>87</v>
      </c>
      <c r="G169" s="27">
        <v>240</v>
      </c>
      <c r="H169" s="26">
        <v>45</v>
      </c>
      <c r="I169" s="26">
        <v>40.9</v>
      </c>
      <c r="J169" s="23">
        <v>41.5</v>
      </c>
    </row>
    <row r="170" spans="2:13" ht="30.75" customHeight="1">
      <c r="B170" s="24" t="s">
        <v>88</v>
      </c>
      <c r="C170" s="25" t="s">
        <v>25</v>
      </c>
      <c r="D170" s="25" t="s">
        <v>33</v>
      </c>
      <c r="E170" s="25" t="s">
        <v>33</v>
      </c>
      <c r="F170" s="25" t="s">
        <v>89</v>
      </c>
      <c r="G170" s="27"/>
      <c r="H170" s="26">
        <f>H171</f>
        <v>80</v>
      </c>
      <c r="I170" s="26">
        <f t="shared" ref="I170:J170" si="76">I171</f>
        <v>72.8</v>
      </c>
      <c r="J170" s="23">
        <f t="shared" si="76"/>
        <v>74</v>
      </c>
    </row>
    <row r="171" spans="2:13" ht="42" customHeight="1">
      <c r="B171" s="24" t="s">
        <v>116</v>
      </c>
      <c r="C171" s="25" t="s">
        <v>25</v>
      </c>
      <c r="D171" s="25" t="s">
        <v>33</v>
      </c>
      <c r="E171" s="25" t="s">
        <v>33</v>
      </c>
      <c r="F171" s="25" t="s">
        <v>89</v>
      </c>
      <c r="G171" s="27">
        <v>240</v>
      </c>
      <c r="H171" s="26">
        <v>80</v>
      </c>
      <c r="I171" s="26">
        <v>72.8</v>
      </c>
      <c r="J171" s="23">
        <v>74</v>
      </c>
    </row>
    <row r="172" spans="2:13" ht="27.75" customHeight="1">
      <c r="B172" s="24" t="s">
        <v>90</v>
      </c>
      <c r="C172" s="25" t="s">
        <v>25</v>
      </c>
      <c r="D172" s="25" t="s">
        <v>33</v>
      </c>
      <c r="E172" s="25" t="s">
        <v>33</v>
      </c>
      <c r="F172" s="25" t="s">
        <v>75</v>
      </c>
      <c r="G172" s="27"/>
      <c r="H172" s="26">
        <f>H173</f>
        <v>2590</v>
      </c>
      <c r="I172" s="26">
        <f t="shared" ref="I172:J172" si="77">I173</f>
        <v>0</v>
      </c>
      <c r="J172" s="23">
        <f t="shared" si="77"/>
        <v>0</v>
      </c>
    </row>
    <row r="173" spans="2:13" ht="51.75">
      <c r="B173" s="24" t="s">
        <v>116</v>
      </c>
      <c r="C173" s="25" t="s">
        <v>25</v>
      </c>
      <c r="D173" s="25" t="s">
        <v>33</v>
      </c>
      <c r="E173" s="25" t="s">
        <v>33</v>
      </c>
      <c r="F173" s="25" t="s">
        <v>75</v>
      </c>
      <c r="G173" s="27">
        <v>240</v>
      </c>
      <c r="H173" s="26">
        <v>2590</v>
      </c>
      <c r="I173" s="26">
        <v>0</v>
      </c>
      <c r="J173" s="23">
        <v>0</v>
      </c>
      <c r="L173" s="7"/>
      <c r="M173" s="7"/>
    </row>
    <row r="174" spans="2:13">
      <c r="B174" s="24" t="s">
        <v>22</v>
      </c>
      <c r="C174" s="25" t="s">
        <v>25</v>
      </c>
      <c r="D174" s="25">
        <v>10</v>
      </c>
      <c r="E174" s="25"/>
      <c r="F174" s="25"/>
      <c r="G174" s="27"/>
      <c r="H174" s="26">
        <f>SUM(H175)</f>
        <v>350</v>
      </c>
      <c r="I174" s="26">
        <f t="shared" ref="I174:J174" si="78">SUM(I175)</f>
        <v>318.39999999999998</v>
      </c>
      <c r="J174" s="23">
        <f t="shared" si="78"/>
        <v>323.5</v>
      </c>
      <c r="L174" s="7"/>
      <c r="M174" s="7"/>
    </row>
    <row r="175" spans="2:13">
      <c r="B175" s="24" t="s">
        <v>23</v>
      </c>
      <c r="C175" s="25" t="s">
        <v>25</v>
      </c>
      <c r="D175" s="25">
        <v>10</v>
      </c>
      <c r="E175" s="25" t="s">
        <v>9</v>
      </c>
      <c r="F175" s="25"/>
      <c r="G175" s="27"/>
      <c r="H175" s="26">
        <f t="shared" ref="H175:J178" si="79">SUM(H176)</f>
        <v>350</v>
      </c>
      <c r="I175" s="26">
        <f t="shared" si="79"/>
        <v>318.39999999999998</v>
      </c>
      <c r="J175" s="23">
        <f t="shared" si="79"/>
        <v>323.5</v>
      </c>
      <c r="L175" s="7"/>
      <c r="M175" s="7"/>
    </row>
    <row r="176" spans="2:13">
      <c r="B176" s="24" t="s">
        <v>20</v>
      </c>
      <c r="C176" s="25" t="s">
        <v>25</v>
      </c>
      <c r="D176" s="25">
        <v>10</v>
      </c>
      <c r="E176" s="25" t="s">
        <v>9</v>
      </c>
      <c r="F176" s="25" t="s">
        <v>55</v>
      </c>
      <c r="G176" s="27"/>
      <c r="H176" s="26">
        <f t="shared" si="79"/>
        <v>350</v>
      </c>
      <c r="I176" s="26">
        <f t="shared" si="79"/>
        <v>318.39999999999998</v>
      </c>
      <c r="J176" s="23">
        <f t="shared" si="79"/>
        <v>323.5</v>
      </c>
      <c r="L176" s="7"/>
      <c r="M176" s="7"/>
    </row>
    <row r="177" spans="2:13" ht="39">
      <c r="B177" s="24" t="s">
        <v>124</v>
      </c>
      <c r="C177" s="25" t="s">
        <v>25</v>
      </c>
      <c r="D177" s="25">
        <v>10</v>
      </c>
      <c r="E177" s="25" t="s">
        <v>9</v>
      </c>
      <c r="F177" s="25" t="s">
        <v>56</v>
      </c>
      <c r="G177" s="27"/>
      <c r="H177" s="26">
        <f t="shared" si="79"/>
        <v>350</v>
      </c>
      <c r="I177" s="26">
        <f t="shared" si="79"/>
        <v>318.39999999999998</v>
      </c>
      <c r="J177" s="23">
        <f t="shared" si="79"/>
        <v>323.5</v>
      </c>
      <c r="L177" s="7"/>
      <c r="M177" s="7"/>
    </row>
    <row r="178" spans="2:13" ht="26.25">
      <c r="B178" s="24" t="s">
        <v>64</v>
      </c>
      <c r="C178" s="25" t="s">
        <v>25</v>
      </c>
      <c r="D178" s="25">
        <v>10</v>
      </c>
      <c r="E178" s="25" t="s">
        <v>9</v>
      </c>
      <c r="F178" s="25" t="s">
        <v>67</v>
      </c>
      <c r="G178" s="27"/>
      <c r="H178" s="26">
        <f t="shared" si="79"/>
        <v>350</v>
      </c>
      <c r="I178" s="26">
        <f t="shared" si="79"/>
        <v>318.39999999999998</v>
      </c>
      <c r="J178" s="23">
        <f t="shared" si="79"/>
        <v>323.5</v>
      </c>
      <c r="L178" s="7"/>
      <c r="M178" s="7"/>
    </row>
    <row r="179" spans="2:13" ht="26.25">
      <c r="B179" s="24" t="s">
        <v>119</v>
      </c>
      <c r="C179" s="25" t="s">
        <v>25</v>
      </c>
      <c r="D179" s="25">
        <v>10</v>
      </c>
      <c r="E179" s="25" t="s">
        <v>9</v>
      </c>
      <c r="F179" s="25" t="s">
        <v>67</v>
      </c>
      <c r="G179" s="27">
        <v>310</v>
      </c>
      <c r="H179" s="26">
        <v>350</v>
      </c>
      <c r="I179" s="26">
        <v>318.39999999999998</v>
      </c>
      <c r="J179" s="23">
        <v>323.5</v>
      </c>
      <c r="L179" s="7"/>
      <c r="M179" s="7"/>
    </row>
    <row r="180" spans="2:13">
      <c r="B180" s="24" t="s">
        <v>43</v>
      </c>
      <c r="C180" s="25" t="s">
        <v>25</v>
      </c>
      <c r="D180" s="25" t="s">
        <v>165</v>
      </c>
      <c r="E180" s="25"/>
      <c r="F180" s="25"/>
      <c r="G180" s="27"/>
      <c r="H180" s="26">
        <f>H181</f>
        <v>100</v>
      </c>
      <c r="I180" s="26">
        <f t="shared" ref="I180:J180" si="80">I181</f>
        <v>100</v>
      </c>
      <c r="J180" s="23">
        <f t="shared" si="80"/>
        <v>100</v>
      </c>
      <c r="L180" s="7"/>
      <c r="M180" s="7"/>
    </row>
    <row r="181" spans="2:13">
      <c r="B181" s="24" t="s">
        <v>44</v>
      </c>
      <c r="C181" s="25" t="s">
        <v>25</v>
      </c>
      <c r="D181" s="25" t="s">
        <v>165</v>
      </c>
      <c r="E181" s="25" t="s">
        <v>9</v>
      </c>
      <c r="F181" s="25"/>
      <c r="G181" s="27"/>
      <c r="H181" s="26">
        <f>H182</f>
        <v>100</v>
      </c>
      <c r="I181" s="26">
        <f t="shared" ref="I181:J181" si="81">I182</f>
        <v>100</v>
      </c>
      <c r="J181" s="23">
        <f t="shared" si="81"/>
        <v>100</v>
      </c>
      <c r="L181" s="7"/>
      <c r="M181" s="7"/>
    </row>
    <row r="182" spans="2:13">
      <c r="B182" s="24" t="s">
        <v>20</v>
      </c>
      <c r="C182" s="25" t="s">
        <v>25</v>
      </c>
      <c r="D182" s="25" t="s">
        <v>165</v>
      </c>
      <c r="E182" s="25" t="s">
        <v>9</v>
      </c>
      <c r="F182" s="25" t="s">
        <v>168</v>
      </c>
      <c r="G182" s="27"/>
      <c r="H182" s="26">
        <f>H183</f>
        <v>100</v>
      </c>
      <c r="I182" s="26">
        <f t="shared" ref="I182:J182" si="82">I183</f>
        <v>100</v>
      </c>
      <c r="J182" s="23">
        <f t="shared" si="82"/>
        <v>100</v>
      </c>
      <c r="L182" s="7"/>
      <c r="M182" s="7"/>
    </row>
    <row r="183" spans="2:13" ht="32.25" customHeight="1">
      <c r="B183" s="24" t="s">
        <v>124</v>
      </c>
      <c r="C183" s="25" t="s">
        <v>25</v>
      </c>
      <c r="D183" s="25" t="s">
        <v>165</v>
      </c>
      <c r="E183" s="25" t="s">
        <v>9</v>
      </c>
      <c r="F183" s="25" t="s">
        <v>167</v>
      </c>
      <c r="G183" s="27"/>
      <c r="H183" s="26">
        <f>H184</f>
        <v>100</v>
      </c>
      <c r="I183" s="26">
        <f t="shared" ref="I183:J183" si="83">I184</f>
        <v>100</v>
      </c>
      <c r="J183" s="23">
        <f t="shared" si="83"/>
        <v>100</v>
      </c>
      <c r="L183" s="7"/>
      <c r="M183" s="7"/>
    </row>
    <row r="184" spans="2:13" ht="39">
      <c r="B184" s="24" t="s">
        <v>108</v>
      </c>
      <c r="C184" s="25" t="s">
        <v>25</v>
      </c>
      <c r="D184" s="25" t="s">
        <v>165</v>
      </c>
      <c r="E184" s="25" t="s">
        <v>9</v>
      </c>
      <c r="F184" s="25" t="s">
        <v>166</v>
      </c>
      <c r="G184" s="27"/>
      <c r="H184" s="26">
        <f>H185</f>
        <v>100</v>
      </c>
      <c r="I184" s="26">
        <f t="shared" ref="I184:J184" si="84">I185</f>
        <v>100</v>
      </c>
      <c r="J184" s="23">
        <f t="shared" si="84"/>
        <v>100</v>
      </c>
      <c r="L184" s="7"/>
      <c r="M184" s="7"/>
    </row>
    <row r="185" spans="2:13" ht="39.75" customHeight="1">
      <c r="B185" s="24" t="s">
        <v>116</v>
      </c>
      <c r="C185" s="25" t="s">
        <v>25</v>
      </c>
      <c r="D185" s="25" t="s">
        <v>165</v>
      </c>
      <c r="E185" s="25" t="s">
        <v>9</v>
      </c>
      <c r="F185" s="25" t="s">
        <v>166</v>
      </c>
      <c r="G185" s="27">
        <v>240</v>
      </c>
      <c r="H185" s="26">
        <v>100</v>
      </c>
      <c r="I185" s="26">
        <v>100</v>
      </c>
      <c r="J185" s="23">
        <v>100</v>
      </c>
      <c r="L185" s="7"/>
      <c r="M185" s="7"/>
    </row>
    <row r="186" spans="2:13" ht="57.75" customHeight="1">
      <c r="B186" s="24" t="s">
        <v>176</v>
      </c>
      <c r="C186" s="25" t="s">
        <v>175</v>
      </c>
      <c r="D186" s="25"/>
      <c r="E186" s="25"/>
      <c r="F186" s="25"/>
      <c r="G186" s="27"/>
      <c r="H186" s="26">
        <f>H193+H187</f>
        <v>3097.2788600000003</v>
      </c>
      <c r="I186" s="26">
        <f t="shared" ref="I186:J186" si="85">I193+I187</f>
        <v>0</v>
      </c>
      <c r="J186" s="23">
        <f t="shared" si="85"/>
        <v>0</v>
      </c>
      <c r="L186" s="7"/>
      <c r="M186" s="7"/>
    </row>
    <row r="187" spans="2:13" ht="23.25" customHeight="1">
      <c r="B187" s="24" t="s">
        <v>29</v>
      </c>
      <c r="C187" s="25" t="s">
        <v>175</v>
      </c>
      <c r="D187" s="25" t="s">
        <v>30</v>
      </c>
      <c r="E187" s="25"/>
      <c r="F187" s="25"/>
      <c r="G187" s="27"/>
      <c r="H187" s="26">
        <f>H188</f>
        <v>100</v>
      </c>
      <c r="I187" s="26">
        <f t="shared" ref="I187:J187" si="86">I188</f>
        <v>0</v>
      </c>
      <c r="J187" s="23">
        <f t="shared" si="86"/>
        <v>0</v>
      </c>
      <c r="L187" s="7"/>
      <c r="M187" s="7"/>
    </row>
    <row r="188" spans="2:13" ht="17.25" customHeight="1">
      <c r="B188" s="24" t="s">
        <v>36</v>
      </c>
      <c r="C188" s="25" t="s">
        <v>175</v>
      </c>
      <c r="D188" s="25" t="s">
        <v>30</v>
      </c>
      <c r="E188" s="25" t="s">
        <v>19</v>
      </c>
      <c r="F188" s="25"/>
      <c r="G188" s="27"/>
      <c r="H188" s="26">
        <f>H189</f>
        <v>100</v>
      </c>
      <c r="I188" s="26">
        <f t="shared" ref="I188:J188" si="87">I189</f>
        <v>0</v>
      </c>
      <c r="J188" s="23">
        <f t="shared" si="87"/>
        <v>0</v>
      </c>
      <c r="L188" s="7"/>
      <c r="M188" s="7"/>
    </row>
    <row r="189" spans="2:13" ht="18.75" customHeight="1">
      <c r="B189" s="24" t="s">
        <v>16</v>
      </c>
      <c r="C189" s="25" t="s">
        <v>175</v>
      </c>
      <c r="D189" s="25" t="s">
        <v>30</v>
      </c>
      <c r="E189" s="25" t="s">
        <v>19</v>
      </c>
      <c r="F189" s="25" t="s">
        <v>55</v>
      </c>
      <c r="G189" s="27"/>
      <c r="H189" s="26">
        <f>H190</f>
        <v>100</v>
      </c>
      <c r="I189" s="26">
        <f t="shared" ref="I189:J189" si="88">I190</f>
        <v>0</v>
      </c>
      <c r="J189" s="23">
        <f t="shared" si="88"/>
        <v>0</v>
      </c>
      <c r="L189" s="7"/>
      <c r="M189" s="7"/>
    </row>
    <row r="190" spans="2:13" ht="27.75" customHeight="1">
      <c r="B190" s="24" t="s">
        <v>124</v>
      </c>
      <c r="C190" s="25" t="s">
        <v>175</v>
      </c>
      <c r="D190" s="25" t="s">
        <v>30</v>
      </c>
      <c r="E190" s="25" t="s">
        <v>19</v>
      </c>
      <c r="F190" s="25" t="s">
        <v>56</v>
      </c>
      <c r="G190" s="27"/>
      <c r="H190" s="26">
        <f>H191</f>
        <v>100</v>
      </c>
      <c r="I190" s="26">
        <f t="shared" ref="I190:J190" si="89">I191</f>
        <v>0</v>
      </c>
      <c r="J190" s="23">
        <f t="shared" si="89"/>
        <v>0</v>
      </c>
      <c r="L190" s="7"/>
      <c r="M190" s="7"/>
    </row>
    <row r="191" spans="2:13" ht="26.25" customHeight="1">
      <c r="B191" s="24" t="s">
        <v>79</v>
      </c>
      <c r="C191" s="25" t="s">
        <v>175</v>
      </c>
      <c r="D191" s="25" t="s">
        <v>30</v>
      </c>
      <c r="E191" s="25" t="s">
        <v>19</v>
      </c>
      <c r="F191" s="25" t="s">
        <v>80</v>
      </c>
      <c r="G191" s="27"/>
      <c r="H191" s="26">
        <f>H192</f>
        <v>100</v>
      </c>
      <c r="I191" s="26">
        <f t="shared" ref="I191:J191" si="90">I192</f>
        <v>0</v>
      </c>
      <c r="J191" s="23">
        <f t="shared" si="90"/>
        <v>0</v>
      </c>
      <c r="L191" s="7"/>
      <c r="M191" s="7"/>
    </row>
    <row r="192" spans="2:13" ht="38.25" customHeight="1">
      <c r="B192" s="24" t="s">
        <v>138</v>
      </c>
      <c r="C192" s="25" t="s">
        <v>175</v>
      </c>
      <c r="D192" s="25" t="s">
        <v>30</v>
      </c>
      <c r="E192" s="25" t="s">
        <v>19</v>
      </c>
      <c r="F192" s="25" t="s">
        <v>80</v>
      </c>
      <c r="G192" s="27">
        <v>810</v>
      </c>
      <c r="H192" s="26">
        <v>100</v>
      </c>
      <c r="I192" s="26">
        <v>0</v>
      </c>
      <c r="J192" s="23">
        <v>0</v>
      </c>
      <c r="L192" s="7"/>
      <c r="M192" s="7"/>
    </row>
    <row r="193" spans="2:13" ht="21.75" customHeight="1">
      <c r="B193" s="24" t="s">
        <v>32</v>
      </c>
      <c r="C193" s="25" t="s">
        <v>175</v>
      </c>
      <c r="D193" s="25" t="s">
        <v>33</v>
      </c>
      <c r="E193" s="25"/>
      <c r="F193" s="25"/>
      <c r="G193" s="27"/>
      <c r="H193" s="26">
        <f>H211+H199+H204+H194</f>
        <v>2997.2788600000003</v>
      </c>
      <c r="I193" s="26">
        <f t="shared" ref="I193:J193" si="91">I211+I199+I204</f>
        <v>0</v>
      </c>
      <c r="J193" s="23">
        <f t="shared" si="91"/>
        <v>0</v>
      </c>
      <c r="L193" s="7"/>
      <c r="M193" s="7"/>
    </row>
    <row r="194" spans="2:13" ht="20.25" customHeight="1">
      <c r="B194" s="24" t="s">
        <v>47</v>
      </c>
      <c r="C194" s="25" t="s">
        <v>175</v>
      </c>
      <c r="D194" s="25" t="s">
        <v>33</v>
      </c>
      <c r="E194" s="25" t="s">
        <v>9</v>
      </c>
      <c r="F194" s="25"/>
      <c r="G194" s="27"/>
      <c r="H194" s="26">
        <f>H195</f>
        <v>439.34924999999998</v>
      </c>
      <c r="I194" s="26">
        <f t="shared" ref="I194:J194" si="92">I195</f>
        <v>0</v>
      </c>
      <c r="J194" s="23">
        <f t="shared" si="92"/>
        <v>0</v>
      </c>
      <c r="L194" s="7"/>
      <c r="M194" s="7"/>
    </row>
    <row r="195" spans="2:13" ht="21.75" customHeight="1">
      <c r="B195" s="24" t="s">
        <v>16</v>
      </c>
      <c r="C195" s="25" t="s">
        <v>175</v>
      </c>
      <c r="D195" s="25" t="s">
        <v>33</v>
      </c>
      <c r="E195" s="25" t="s">
        <v>9</v>
      </c>
      <c r="F195" s="25" t="s">
        <v>55</v>
      </c>
      <c r="G195" s="27"/>
      <c r="H195" s="26">
        <f>H196</f>
        <v>439.34924999999998</v>
      </c>
      <c r="I195" s="26">
        <f t="shared" ref="I195:J195" si="93">I196</f>
        <v>0</v>
      </c>
      <c r="J195" s="23">
        <f t="shared" si="93"/>
        <v>0</v>
      </c>
      <c r="L195" s="7"/>
      <c r="M195" s="7"/>
    </row>
    <row r="196" spans="2:13" ht="29.25" customHeight="1">
      <c r="B196" s="24" t="s">
        <v>124</v>
      </c>
      <c r="C196" s="25" t="s">
        <v>175</v>
      </c>
      <c r="D196" s="25" t="s">
        <v>33</v>
      </c>
      <c r="E196" s="25" t="s">
        <v>9</v>
      </c>
      <c r="F196" s="25" t="s">
        <v>56</v>
      </c>
      <c r="G196" s="27"/>
      <c r="H196" s="26">
        <f>H197</f>
        <v>439.34924999999998</v>
      </c>
      <c r="I196" s="26">
        <f t="shared" ref="I196:J196" si="94">I197</f>
        <v>0</v>
      </c>
      <c r="J196" s="23">
        <f t="shared" si="94"/>
        <v>0</v>
      </c>
      <c r="L196" s="7"/>
      <c r="M196" s="7"/>
    </row>
    <row r="197" spans="2:13" ht="57.75" customHeight="1">
      <c r="B197" s="24" t="s">
        <v>82</v>
      </c>
      <c r="C197" s="25" t="s">
        <v>175</v>
      </c>
      <c r="D197" s="25" t="s">
        <v>33</v>
      </c>
      <c r="E197" s="25" t="s">
        <v>9</v>
      </c>
      <c r="F197" s="25" t="s">
        <v>70</v>
      </c>
      <c r="G197" s="27"/>
      <c r="H197" s="26">
        <f>H198</f>
        <v>439.34924999999998</v>
      </c>
      <c r="I197" s="26">
        <f t="shared" ref="I197:J197" si="95">I198</f>
        <v>0</v>
      </c>
      <c r="J197" s="23">
        <f t="shared" si="95"/>
        <v>0</v>
      </c>
      <c r="L197" s="7"/>
      <c r="M197" s="7"/>
    </row>
    <row r="198" spans="2:13" ht="57" customHeight="1">
      <c r="B198" s="24" t="s">
        <v>148</v>
      </c>
      <c r="C198" s="25" t="s">
        <v>175</v>
      </c>
      <c r="D198" s="25" t="s">
        <v>33</v>
      </c>
      <c r="E198" s="25" t="s">
        <v>9</v>
      </c>
      <c r="F198" s="25" t="s">
        <v>70</v>
      </c>
      <c r="G198" s="27">
        <v>240</v>
      </c>
      <c r="H198" s="26">
        <v>439.34924999999998</v>
      </c>
      <c r="I198" s="26">
        <v>0</v>
      </c>
      <c r="J198" s="23">
        <v>0</v>
      </c>
      <c r="L198" s="7"/>
      <c r="M198" s="7"/>
    </row>
    <row r="199" spans="2:13" ht="21.75" customHeight="1">
      <c r="B199" s="24" t="s">
        <v>48</v>
      </c>
      <c r="C199" s="25" t="s">
        <v>175</v>
      </c>
      <c r="D199" s="25" t="s">
        <v>33</v>
      </c>
      <c r="E199" s="25" t="s">
        <v>34</v>
      </c>
      <c r="F199" s="25"/>
      <c r="G199" s="27"/>
      <c r="H199" s="26">
        <f>H200</f>
        <v>709.51376000000005</v>
      </c>
      <c r="I199" s="26">
        <f t="shared" ref="I199:J199" si="96">I200</f>
        <v>0</v>
      </c>
      <c r="J199" s="23">
        <f t="shared" si="96"/>
        <v>0</v>
      </c>
      <c r="L199" s="7"/>
      <c r="M199" s="7"/>
    </row>
    <row r="200" spans="2:13" ht="21.75" customHeight="1">
      <c r="B200" s="24" t="s">
        <v>16</v>
      </c>
      <c r="C200" s="25" t="s">
        <v>175</v>
      </c>
      <c r="D200" s="25" t="s">
        <v>33</v>
      </c>
      <c r="E200" s="25" t="s">
        <v>34</v>
      </c>
      <c r="F200" s="25" t="s">
        <v>55</v>
      </c>
      <c r="G200" s="27"/>
      <c r="H200" s="26">
        <f>H201</f>
        <v>709.51376000000005</v>
      </c>
      <c r="I200" s="26">
        <f t="shared" ref="I200:J200" si="97">I201</f>
        <v>0</v>
      </c>
      <c r="J200" s="23">
        <f t="shared" si="97"/>
        <v>0</v>
      </c>
      <c r="L200" s="7"/>
      <c r="M200" s="7"/>
    </row>
    <row r="201" spans="2:13" ht="33" customHeight="1">
      <c r="B201" s="24" t="s">
        <v>124</v>
      </c>
      <c r="C201" s="25" t="s">
        <v>175</v>
      </c>
      <c r="D201" s="25" t="s">
        <v>33</v>
      </c>
      <c r="E201" s="25" t="s">
        <v>34</v>
      </c>
      <c r="F201" s="25" t="s">
        <v>56</v>
      </c>
      <c r="G201" s="27"/>
      <c r="H201" s="26">
        <f>H202</f>
        <v>709.51376000000005</v>
      </c>
      <c r="I201" s="26">
        <f t="shared" ref="I201:J201" si="98">I202</f>
        <v>0</v>
      </c>
      <c r="J201" s="23">
        <f t="shared" si="98"/>
        <v>0</v>
      </c>
      <c r="L201" s="7"/>
      <c r="M201" s="7"/>
    </row>
    <row r="202" spans="2:13" ht="40.5" customHeight="1">
      <c r="B202" s="24" t="s">
        <v>83</v>
      </c>
      <c r="C202" s="25" t="s">
        <v>175</v>
      </c>
      <c r="D202" s="25" t="s">
        <v>33</v>
      </c>
      <c r="E202" s="25" t="s">
        <v>34</v>
      </c>
      <c r="F202" s="25" t="s">
        <v>71</v>
      </c>
      <c r="G202" s="27"/>
      <c r="H202" s="26">
        <f>H203</f>
        <v>709.51376000000005</v>
      </c>
      <c r="I202" s="26">
        <f t="shared" ref="I202:J202" si="99">I203</f>
        <v>0</v>
      </c>
      <c r="J202" s="23">
        <f t="shared" si="99"/>
        <v>0</v>
      </c>
      <c r="L202" s="7"/>
      <c r="M202" s="7"/>
    </row>
    <row r="203" spans="2:13" ht="42" customHeight="1">
      <c r="B203" s="24" t="s">
        <v>116</v>
      </c>
      <c r="C203" s="25" t="s">
        <v>175</v>
      </c>
      <c r="D203" s="25" t="s">
        <v>33</v>
      </c>
      <c r="E203" s="25" t="s">
        <v>34</v>
      </c>
      <c r="F203" s="25" t="s">
        <v>71</v>
      </c>
      <c r="G203" s="27">
        <v>240</v>
      </c>
      <c r="H203" s="26">
        <v>709.51376000000005</v>
      </c>
      <c r="I203" s="26">
        <v>0</v>
      </c>
      <c r="J203" s="23">
        <v>0</v>
      </c>
      <c r="L203" s="7"/>
      <c r="M203" s="7"/>
    </row>
    <row r="204" spans="2:13" ht="18.75" customHeight="1">
      <c r="B204" s="24" t="s">
        <v>49</v>
      </c>
      <c r="C204" s="25" t="s">
        <v>175</v>
      </c>
      <c r="D204" s="25" t="s">
        <v>33</v>
      </c>
      <c r="E204" s="25" t="s">
        <v>11</v>
      </c>
      <c r="F204" s="25"/>
      <c r="G204" s="27"/>
      <c r="H204" s="26">
        <f>H205</f>
        <v>757.62684000000002</v>
      </c>
      <c r="I204" s="26">
        <f t="shared" ref="I204:J204" si="100">I205</f>
        <v>0</v>
      </c>
      <c r="J204" s="23">
        <f t="shared" si="100"/>
        <v>0</v>
      </c>
      <c r="L204" s="7"/>
      <c r="M204" s="7"/>
    </row>
    <row r="205" spans="2:13" ht="21" customHeight="1">
      <c r="B205" s="24" t="s">
        <v>16</v>
      </c>
      <c r="C205" s="25" t="s">
        <v>175</v>
      </c>
      <c r="D205" s="25" t="s">
        <v>33</v>
      </c>
      <c r="E205" s="25" t="s">
        <v>11</v>
      </c>
      <c r="F205" s="25" t="s">
        <v>55</v>
      </c>
      <c r="G205" s="27"/>
      <c r="H205" s="26">
        <f>H206</f>
        <v>757.62684000000002</v>
      </c>
      <c r="I205" s="26">
        <f t="shared" ref="I205:J205" si="101">I206</f>
        <v>0</v>
      </c>
      <c r="J205" s="23">
        <f t="shared" si="101"/>
        <v>0</v>
      </c>
      <c r="L205" s="7"/>
      <c r="M205" s="7"/>
    </row>
    <row r="206" spans="2:13" ht="25.5" customHeight="1">
      <c r="B206" s="24" t="s">
        <v>124</v>
      </c>
      <c r="C206" s="25" t="s">
        <v>175</v>
      </c>
      <c r="D206" s="25" t="s">
        <v>33</v>
      </c>
      <c r="E206" s="25" t="s">
        <v>11</v>
      </c>
      <c r="F206" s="25" t="s">
        <v>56</v>
      </c>
      <c r="G206" s="27"/>
      <c r="H206" s="26">
        <f>H207+H209</f>
        <v>757.62684000000002</v>
      </c>
      <c r="I206" s="26">
        <f t="shared" ref="I206:J206" si="102">I207+I209</f>
        <v>0</v>
      </c>
      <c r="J206" s="23">
        <f t="shared" si="102"/>
        <v>0</v>
      </c>
      <c r="L206" s="7"/>
      <c r="M206" s="7"/>
    </row>
    <row r="207" spans="2:13" ht="39.75" customHeight="1">
      <c r="B207" s="24" t="s">
        <v>85</v>
      </c>
      <c r="C207" s="25" t="s">
        <v>175</v>
      </c>
      <c r="D207" s="25" t="s">
        <v>33</v>
      </c>
      <c r="E207" s="25" t="s">
        <v>11</v>
      </c>
      <c r="F207" s="25" t="s">
        <v>73</v>
      </c>
      <c r="G207" s="27"/>
      <c r="H207" s="26">
        <f>H208</f>
        <v>151.47434000000001</v>
      </c>
      <c r="I207" s="26">
        <f t="shared" ref="I207:J207" si="103">I208</f>
        <v>0</v>
      </c>
      <c r="J207" s="23">
        <f t="shared" si="103"/>
        <v>0</v>
      </c>
      <c r="L207" s="7"/>
      <c r="M207" s="7"/>
    </row>
    <row r="208" spans="2:13" ht="42" customHeight="1">
      <c r="B208" s="24" t="s">
        <v>116</v>
      </c>
      <c r="C208" s="25" t="s">
        <v>175</v>
      </c>
      <c r="D208" s="25" t="s">
        <v>33</v>
      </c>
      <c r="E208" s="25" t="s">
        <v>11</v>
      </c>
      <c r="F208" s="25" t="s">
        <v>73</v>
      </c>
      <c r="G208" s="27">
        <v>240</v>
      </c>
      <c r="H208" s="26">
        <v>151.47434000000001</v>
      </c>
      <c r="I208" s="26">
        <v>0</v>
      </c>
      <c r="J208" s="23">
        <v>0</v>
      </c>
      <c r="L208" s="7"/>
      <c r="M208" s="7"/>
    </row>
    <row r="209" spans="2:13" ht="42" customHeight="1">
      <c r="B209" s="24" t="s">
        <v>72</v>
      </c>
      <c r="C209" s="25" t="s">
        <v>175</v>
      </c>
      <c r="D209" s="25" t="s">
        <v>33</v>
      </c>
      <c r="E209" s="25" t="s">
        <v>11</v>
      </c>
      <c r="F209" s="25" t="s">
        <v>74</v>
      </c>
      <c r="G209" s="27"/>
      <c r="H209" s="26">
        <f>H210</f>
        <v>606.15250000000003</v>
      </c>
      <c r="I209" s="26">
        <f t="shared" ref="I209:J209" si="104">I210</f>
        <v>0</v>
      </c>
      <c r="J209" s="23">
        <f t="shared" si="104"/>
        <v>0</v>
      </c>
      <c r="L209" s="7"/>
      <c r="M209" s="7"/>
    </row>
    <row r="210" spans="2:13" ht="42" customHeight="1">
      <c r="B210" s="24" t="s">
        <v>116</v>
      </c>
      <c r="C210" s="25" t="s">
        <v>175</v>
      </c>
      <c r="D210" s="25" t="s">
        <v>33</v>
      </c>
      <c r="E210" s="25" t="s">
        <v>11</v>
      </c>
      <c r="F210" s="25" t="s">
        <v>74</v>
      </c>
      <c r="G210" s="27">
        <v>240</v>
      </c>
      <c r="H210" s="26">
        <v>606.15250000000003</v>
      </c>
      <c r="I210" s="26">
        <v>0</v>
      </c>
      <c r="J210" s="23">
        <v>0</v>
      </c>
      <c r="L210" s="7"/>
      <c r="M210" s="7"/>
    </row>
    <row r="211" spans="2:13" ht="30.75" customHeight="1">
      <c r="B211" s="22" t="s">
        <v>37</v>
      </c>
      <c r="C211" s="25" t="s">
        <v>175</v>
      </c>
      <c r="D211" s="25" t="s">
        <v>33</v>
      </c>
      <c r="E211" s="25" t="s">
        <v>33</v>
      </c>
      <c r="F211" s="25"/>
      <c r="G211" s="27"/>
      <c r="H211" s="26">
        <f>H212</f>
        <v>1090.7890100000002</v>
      </c>
      <c r="I211" s="26">
        <f t="shared" ref="I211:J213" si="105">I212</f>
        <v>0</v>
      </c>
      <c r="J211" s="23">
        <f t="shared" si="105"/>
        <v>0</v>
      </c>
      <c r="L211" s="7"/>
      <c r="M211" s="7"/>
    </row>
    <row r="212" spans="2:13" ht="21" customHeight="1">
      <c r="B212" s="24" t="s">
        <v>16</v>
      </c>
      <c r="C212" s="25" t="s">
        <v>175</v>
      </c>
      <c r="D212" s="25" t="s">
        <v>33</v>
      </c>
      <c r="E212" s="25" t="s">
        <v>33</v>
      </c>
      <c r="F212" s="25" t="s">
        <v>55</v>
      </c>
      <c r="G212" s="27"/>
      <c r="H212" s="26">
        <f>H213</f>
        <v>1090.7890100000002</v>
      </c>
      <c r="I212" s="26">
        <f t="shared" si="105"/>
        <v>0</v>
      </c>
      <c r="J212" s="23">
        <f t="shared" si="105"/>
        <v>0</v>
      </c>
      <c r="L212" s="7"/>
      <c r="M212" s="7"/>
    </row>
    <row r="213" spans="2:13" ht="30.75" customHeight="1">
      <c r="B213" s="24" t="s">
        <v>124</v>
      </c>
      <c r="C213" s="25" t="s">
        <v>175</v>
      </c>
      <c r="D213" s="25" t="s">
        <v>33</v>
      </c>
      <c r="E213" s="25" t="s">
        <v>33</v>
      </c>
      <c r="F213" s="25" t="s">
        <v>56</v>
      </c>
      <c r="G213" s="27"/>
      <c r="H213" s="26">
        <f>H214+H217</f>
        <v>1090.7890100000002</v>
      </c>
      <c r="I213" s="26">
        <f t="shared" si="105"/>
        <v>0</v>
      </c>
      <c r="J213" s="23">
        <f t="shared" si="105"/>
        <v>0</v>
      </c>
      <c r="L213" s="7"/>
      <c r="M213" s="7"/>
    </row>
    <row r="214" spans="2:13" ht="39.75" customHeight="1">
      <c r="B214" s="24" t="s">
        <v>114</v>
      </c>
      <c r="C214" s="25" t="s">
        <v>175</v>
      </c>
      <c r="D214" s="25" t="s">
        <v>33</v>
      </c>
      <c r="E214" s="25" t="s">
        <v>33</v>
      </c>
      <c r="F214" s="25" t="s">
        <v>86</v>
      </c>
      <c r="G214" s="27"/>
      <c r="H214" s="26">
        <f>H215+H216</f>
        <v>1085.7890100000002</v>
      </c>
      <c r="I214" s="26">
        <f t="shared" ref="I214:J214" si="106">I215+I216</f>
        <v>0</v>
      </c>
      <c r="J214" s="23">
        <f t="shared" si="106"/>
        <v>0</v>
      </c>
      <c r="L214" s="7"/>
      <c r="M214" s="7"/>
    </row>
    <row r="215" spans="2:13" ht="33" customHeight="1">
      <c r="B215" s="24" t="s">
        <v>121</v>
      </c>
      <c r="C215" s="25" t="s">
        <v>175</v>
      </c>
      <c r="D215" s="25" t="s">
        <v>33</v>
      </c>
      <c r="E215" s="25" t="s">
        <v>33</v>
      </c>
      <c r="F215" s="25" t="s">
        <v>86</v>
      </c>
      <c r="G215" s="27">
        <v>110</v>
      </c>
      <c r="H215" s="26">
        <v>1085.3629000000001</v>
      </c>
      <c r="I215" s="26">
        <v>0</v>
      </c>
      <c r="J215" s="23">
        <v>0</v>
      </c>
      <c r="L215" s="7"/>
      <c r="M215" s="7"/>
    </row>
    <row r="216" spans="2:13" ht="39.75" customHeight="1">
      <c r="B216" s="24" t="s">
        <v>116</v>
      </c>
      <c r="C216" s="25" t="s">
        <v>175</v>
      </c>
      <c r="D216" s="25" t="s">
        <v>33</v>
      </c>
      <c r="E216" s="25" t="s">
        <v>33</v>
      </c>
      <c r="F216" s="25" t="s">
        <v>86</v>
      </c>
      <c r="G216" s="27">
        <v>850</v>
      </c>
      <c r="H216" s="26">
        <v>0.42610999999999999</v>
      </c>
      <c r="I216" s="26">
        <v>0</v>
      </c>
      <c r="J216" s="23">
        <v>0</v>
      </c>
      <c r="L216" s="7"/>
      <c r="M216" s="7"/>
    </row>
    <row r="217" spans="2:13" ht="29.25" customHeight="1">
      <c r="B217" s="24" t="s">
        <v>177</v>
      </c>
      <c r="C217" s="25" t="s">
        <v>175</v>
      </c>
      <c r="D217" s="25" t="s">
        <v>33</v>
      </c>
      <c r="E217" s="25" t="s">
        <v>33</v>
      </c>
      <c r="F217" s="25" t="s">
        <v>87</v>
      </c>
      <c r="G217" s="27"/>
      <c r="H217" s="26">
        <f>H218</f>
        <v>5</v>
      </c>
      <c r="I217" s="26">
        <f t="shared" ref="I217:J217" si="107">I218</f>
        <v>0</v>
      </c>
      <c r="J217" s="23">
        <f t="shared" si="107"/>
        <v>0</v>
      </c>
      <c r="L217" s="7"/>
      <c r="M217" s="7"/>
    </row>
    <row r="218" spans="2:13" ht="39.75" customHeight="1">
      <c r="B218" s="24" t="s">
        <v>116</v>
      </c>
      <c r="C218" s="25" t="s">
        <v>175</v>
      </c>
      <c r="D218" s="25" t="s">
        <v>33</v>
      </c>
      <c r="E218" s="25" t="s">
        <v>33</v>
      </c>
      <c r="F218" s="25" t="s">
        <v>87</v>
      </c>
      <c r="G218" s="27">
        <v>240</v>
      </c>
      <c r="H218" s="26">
        <v>5</v>
      </c>
      <c r="I218" s="26">
        <v>0</v>
      </c>
      <c r="J218" s="23">
        <v>0</v>
      </c>
      <c r="L218" s="7"/>
      <c r="M218" s="7"/>
    </row>
    <row r="219" spans="2:13" ht="39" customHeight="1">
      <c r="B219" s="24" t="s">
        <v>38</v>
      </c>
      <c r="C219" s="25">
        <v>857</v>
      </c>
      <c r="D219" s="25"/>
      <c r="E219" s="25"/>
      <c r="F219" s="25"/>
      <c r="G219" s="27"/>
      <c r="H219" s="26">
        <f>SUM(H220)</f>
        <v>314.43241</v>
      </c>
      <c r="I219" s="26">
        <f t="shared" ref="I219:J222" si="108">SUM(I220)</f>
        <v>314.39999999999998</v>
      </c>
      <c r="J219" s="23">
        <f t="shared" si="108"/>
        <v>314.39999999999998</v>
      </c>
    </row>
    <row r="220" spans="2:13">
      <c r="B220" s="24" t="s">
        <v>8</v>
      </c>
      <c r="C220" s="25">
        <v>857</v>
      </c>
      <c r="D220" s="25" t="s">
        <v>9</v>
      </c>
      <c r="E220" s="25"/>
      <c r="F220" s="25"/>
      <c r="G220" s="27"/>
      <c r="H220" s="26">
        <f>SUM(H221)</f>
        <v>314.43241</v>
      </c>
      <c r="I220" s="26">
        <f t="shared" si="108"/>
        <v>314.39999999999998</v>
      </c>
      <c r="J220" s="23">
        <f t="shared" si="108"/>
        <v>314.39999999999998</v>
      </c>
    </row>
    <row r="221" spans="2:13" ht="66" customHeight="1">
      <c r="B221" s="24" t="s">
        <v>10</v>
      </c>
      <c r="C221" s="25">
        <v>857</v>
      </c>
      <c r="D221" s="25" t="s">
        <v>9</v>
      </c>
      <c r="E221" s="25" t="s">
        <v>11</v>
      </c>
      <c r="F221" s="25"/>
      <c r="G221" s="27"/>
      <c r="H221" s="26">
        <f t="shared" ref="H221:H222" si="109">SUM(H222)</f>
        <v>314.43241</v>
      </c>
      <c r="I221" s="26">
        <f t="shared" si="108"/>
        <v>314.39999999999998</v>
      </c>
      <c r="J221" s="23">
        <f t="shared" si="108"/>
        <v>314.39999999999998</v>
      </c>
    </row>
    <row r="222" spans="2:13" ht="26.25">
      <c r="B222" s="24" t="s">
        <v>12</v>
      </c>
      <c r="C222" s="25">
        <v>857</v>
      </c>
      <c r="D222" s="25" t="s">
        <v>9</v>
      </c>
      <c r="E222" s="25" t="s">
        <v>11</v>
      </c>
      <c r="F222" s="25" t="s">
        <v>51</v>
      </c>
      <c r="G222" s="27"/>
      <c r="H222" s="26">
        <f t="shared" si="109"/>
        <v>314.43241</v>
      </c>
      <c r="I222" s="26">
        <f t="shared" si="108"/>
        <v>314.39999999999998</v>
      </c>
      <c r="J222" s="23">
        <f t="shared" si="108"/>
        <v>314.39999999999998</v>
      </c>
    </row>
    <row r="223" spans="2:13" ht="30" customHeight="1">
      <c r="B223" s="24" t="s">
        <v>14</v>
      </c>
      <c r="C223" s="25">
        <v>857</v>
      </c>
      <c r="D223" s="25" t="s">
        <v>9</v>
      </c>
      <c r="E223" s="25" t="s">
        <v>11</v>
      </c>
      <c r="F223" s="25" t="s">
        <v>52</v>
      </c>
      <c r="G223" s="27"/>
      <c r="H223" s="26">
        <f>H224+H226</f>
        <v>314.43241</v>
      </c>
      <c r="I223" s="26">
        <f t="shared" ref="H223:J224" si="110">I224</f>
        <v>314.39999999999998</v>
      </c>
      <c r="J223" s="23">
        <f t="shared" si="110"/>
        <v>314.39999999999998</v>
      </c>
    </row>
    <row r="224" spans="2:13" ht="53.25" customHeight="1">
      <c r="B224" s="24" t="s">
        <v>91</v>
      </c>
      <c r="C224" s="25">
        <v>857</v>
      </c>
      <c r="D224" s="25" t="s">
        <v>9</v>
      </c>
      <c r="E224" s="25" t="s">
        <v>11</v>
      </c>
      <c r="F224" s="25" t="s">
        <v>92</v>
      </c>
      <c r="G224" s="27"/>
      <c r="H224" s="26">
        <f t="shared" si="110"/>
        <v>314.39999999999998</v>
      </c>
      <c r="I224" s="26">
        <f t="shared" si="110"/>
        <v>314.39999999999998</v>
      </c>
      <c r="J224" s="23">
        <f t="shared" si="110"/>
        <v>314.39999999999998</v>
      </c>
    </row>
    <row r="225" spans="2:11" s="7" customFormat="1" ht="38.25">
      <c r="B225" s="24" t="s">
        <v>122</v>
      </c>
      <c r="C225" s="25">
        <v>857</v>
      </c>
      <c r="D225" s="25" t="s">
        <v>9</v>
      </c>
      <c r="E225" s="25" t="s">
        <v>11</v>
      </c>
      <c r="F225" s="25" t="s">
        <v>92</v>
      </c>
      <c r="G225" s="27">
        <v>120</v>
      </c>
      <c r="H225" s="26">
        <v>314.39999999999998</v>
      </c>
      <c r="I225" s="26">
        <v>314.39999999999998</v>
      </c>
      <c r="J225" s="23">
        <v>314.39999999999998</v>
      </c>
    </row>
    <row r="226" spans="2:11" s="7" customFormat="1" ht="51">
      <c r="B226" s="24" t="s">
        <v>93</v>
      </c>
      <c r="C226" s="25" t="s">
        <v>39</v>
      </c>
      <c r="D226" s="25" t="s">
        <v>9</v>
      </c>
      <c r="E226" s="25" t="s">
        <v>11</v>
      </c>
      <c r="F226" s="25" t="s">
        <v>53</v>
      </c>
      <c r="G226" s="27"/>
      <c r="H226" s="26">
        <f>H227+H228</f>
        <v>3.2410000000000001E-2</v>
      </c>
      <c r="I226" s="26">
        <f t="shared" ref="I226:J226" si="111">I227+I228</f>
        <v>0</v>
      </c>
      <c r="J226" s="23">
        <f t="shared" si="111"/>
        <v>0</v>
      </c>
    </row>
    <row r="227" spans="2:11" s="7" customFormat="1" ht="39.75" customHeight="1">
      <c r="B227" s="24" t="s">
        <v>116</v>
      </c>
      <c r="C227" s="25" t="s">
        <v>39</v>
      </c>
      <c r="D227" s="25" t="s">
        <v>9</v>
      </c>
      <c r="E227" s="25" t="s">
        <v>11</v>
      </c>
      <c r="F227" s="25" t="s">
        <v>53</v>
      </c>
      <c r="G227" s="27">
        <v>240</v>
      </c>
      <c r="H227" s="26">
        <v>0</v>
      </c>
      <c r="I227" s="26">
        <v>0</v>
      </c>
      <c r="J227" s="23">
        <v>0</v>
      </c>
    </row>
    <row r="228" spans="2:11" s="7" customFormat="1" ht="25.5">
      <c r="B228" s="24" t="s">
        <v>117</v>
      </c>
      <c r="C228" s="25" t="s">
        <v>39</v>
      </c>
      <c r="D228" s="25" t="s">
        <v>9</v>
      </c>
      <c r="E228" s="25" t="s">
        <v>11</v>
      </c>
      <c r="F228" s="25" t="s">
        <v>53</v>
      </c>
      <c r="G228" s="27">
        <v>850</v>
      </c>
      <c r="H228" s="26">
        <v>3.2410000000000001E-2</v>
      </c>
      <c r="I228" s="26">
        <v>0</v>
      </c>
      <c r="J228" s="23">
        <v>0</v>
      </c>
    </row>
    <row r="229" spans="2:11" ht="26.25">
      <c r="B229" s="24" t="s">
        <v>40</v>
      </c>
      <c r="C229" s="25">
        <v>859</v>
      </c>
      <c r="D229" s="25"/>
      <c r="E229" s="25"/>
      <c r="F229" s="25"/>
      <c r="G229" s="27"/>
      <c r="H229" s="26">
        <f>H230+H244</f>
        <v>22900.02</v>
      </c>
      <c r="I229" s="26">
        <f t="shared" ref="I229:J229" si="112">I230+I244</f>
        <v>22137.3</v>
      </c>
      <c r="J229" s="23">
        <f t="shared" si="112"/>
        <v>22492.6</v>
      </c>
      <c r="K229" s="8"/>
    </row>
    <row r="230" spans="2:11" ht="26.25">
      <c r="B230" s="24" t="s">
        <v>18</v>
      </c>
      <c r="C230" s="25">
        <v>859</v>
      </c>
      <c r="D230" s="25" t="s">
        <v>19</v>
      </c>
      <c r="E230" s="25"/>
      <c r="F230" s="25"/>
      <c r="G230" s="27"/>
      <c r="H230" s="26">
        <f>H231</f>
        <v>14000.02</v>
      </c>
      <c r="I230" s="26">
        <f t="shared" ref="I230:J230" si="113">I231</f>
        <v>14736.599999999999</v>
      </c>
      <c r="J230" s="23">
        <f t="shared" si="113"/>
        <v>14972</v>
      </c>
    </row>
    <row r="231" spans="2:11">
      <c r="B231" s="24" t="s">
        <v>41</v>
      </c>
      <c r="C231" s="25">
        <v>859</v>
      </c>
      <c r="D231" s="25" t="s">
        <v>19</v>
      </c>
      <c r="E231" s="25" t="s">
        <v>9</v>
      </c>
      <c r="F231" s="25"/>
      <c r="G231" s="27"/>
      <c r="H231" s="26">
        <f>H232</f>
        <v>14000.02</v>
      </c>
      <c r="I231" s="26">
        <f t="shared" ref="I231:J231" si="114">I232</f>
        <v>14736.599999999999</v>
      </c>
      <c r="J231" s="23">
        <f t="shared" si="114"/>
        <v>14972</v>
      </c>
    </row>
    <row r="232" spans="2:11" ht="64.5">
      <c r="B232" s="24" t="s">
        <v>94</v>
      </c>
      <c r="C232" s="25">
        <v>859</v>
      </c>
      <c r="D232" s="25" t="s">
        <v>19</v>
      </c>
      <c r="E232" s="25" t="s">
        <v>9</v>
      </c>
      <c r="F232" s="25" t="s">
        <v>96</v>
      </c>
      <c r="G232" s="27"/>
      <c r="H232" s="26">
        <f>H233</f>
        <v>14000.02</v>
      </c>
      <c r="I232" s="26">
        <f t="shared" ref="I232:J232" si="115">I233</f>
        <v>14736.599999999999</v>
      </c>
      <c r="J232" s="23">
        <f t="shared" si="115"/>
        <v>14972</v>
      </c>
    </row>
    <row r="233" spans="2:11" ht="26.25">
      <c r="B233" s="24" t="s">
        <v>95</v>
      </c>
      <c r="C233" s="25">
        <v>859</v>
      </c>
      <c r="D233" s="25" t="s">
        <v>19</v>
      </c>
      <c r="E233" s="25" t="s">
        <v>9</v>
      </c>
      <c r="F233" s="25" t="s">
        <v>97</v>
      </c>
      <c r="G233" s="27"/>
      <c r="H233" s="26">
        <f>H234+H239</f>
        <v>14000.02</v>
      </c>
      <c r="I233" s="26">
        <f>I234+I239</f>
        <v>14736.599999999999</v>
      </c>
      <c r="J233" s="23">
        <f>J234+J239</f>
        <v>14972</v>
      </c>
    </row>
    <row r="234" spans="2:11" ht="38.25" customHeight="1">
      <c r="B234" s="24" t="s">
        <v>98</v>
      </c>
      <c r="C234" s="25" t="s">
        <v>42</v>
      </c>
      <c r="D234" s="25" t="s">
        <v>19</v>
      </c>
      <c r="E234" s="25" t="s">
        <v>9</v>
      </c>
      <c r="F234" s="25" t="s">
        <v>99</v>
      </c>
      <c r="G234" s="27"/>
      <c r="H234" s="26">
        <f>H235+H237</f>
        <v>10007.92</v>
      </c>
      <c r="I234" s="26">
        <f t="shared" ref="I234:J234" si="116">I235+I237</f>
        <v>10940.3</v>
      </c>
      <c r="J234" s="23">
        <f t="shared" si="116"/>
        <v>11115.4</v>
      </c>
    </row>
    <row r="235" spans="2:11" s="9" customFormat="1" ht="38.25">
      <c r="B235" s="24" t="s">
        <v>125</v>
      </c>
      <c r="C235" s="25">
        <v>859</v>
      </c>
      <c r="D235" s="25" t="s">
        <v>19</v>
      </c>
      <c r="E235" s="25" t="s">
        <v>9</v>
      </c>
      <c r="F235" s="25" t="s">
        <v>100</v>
      </c>
      <c r="G235" s="27"/>
      <c r="H235" s="26">
        <f>H236</f>
        <v>9677.52</v>
      </c>
      <c r="I235" s="26">
        <f t="shared" ref="I235:J235" si="117">I236</f>
        <v>10609.9</v>
      </c>
      <c r="J235" s="23">
        <f t="shared" si="117"/>
        <v>10785</v>
      </c>
    </row>
    <row r="236" spans="2:11" s="9" customFormat="1" ht="17.25" customHeight="1">
      <c r="B236" s="24" t="s">
        <v>123</v>
      </c>
      <c r="C236" s="25">
        <v>859</v>
      </c>
      <c r="D236" s="25" t="s">
        <v>19</v>
      </c>
      <c r="E236" s="25" t="s">
        <v>9</v>
      </c>
      <c r="F236" s="25" t="s">
        <v>100</v>
      </c>
      <c r="G236" s="27">
        <v>610</v>
      </c>
      <c r="H236" s="26">
        <v>9677.52</v>
      </c>
      <c r="I236" s="26">
        <v>10609.9</v>
      </c>
      <c r="J236" s="23">
        <v>10785</v>
      </c>
    </row>
    <row r="237" spans="2:11" s="9" customFormat="1" ht="54" customHeight="1">
      <c r="B237" s="24" t="s">
        <v>115</v>
      </c>
      <c r="C237" s="25" t="s">
        <v>42</v>
      </c>
      <c r="D237" s="25" t="s">
        <v>19</v>
      </c>
      <c r="E237" s="25" t="s">
        <v>9</v>
      </c>
      <c r="F237" s="25" t="s">
        <v>102</v>
      </c>
      <c r="G237" s="27"/>
      <c r="H237" s="26">
        <f>H238</f>
        <v>330.4</v>
      </c>
      <c r="I237" s="26">
        <f t="shared" ref="I237:J237" si="118">I238</f>
        <v>330.4</v>
      </c>
      <c r="J237" s="23">
        <f t="shared" si="118"/>
        <v>330.4</v>
      </c>
    </row>
    <row r="238" spans="2:11" s="9" customFormat="1" ht="18" customHeight="1">
      <c r="B238" s="24" t="s">
        <v>123</v>
      </c>
      <c r="C238" s="25" t="s">
        <v>42</v>
      </c>
      <c r="D238" s="25" t="s">
        <v>19</v>
      </c>
      <c r="E238" s="25" t="s">
        <v>9</v>
      </c>
      <c r="F238" s="25" t="s">
        <v>102</v>
      </c>
      <c r="G238" s="27">
        <v>610</v>
      </c>
      <c r="H238" s="26">
        <v>330.4</v>
      </c>
      <c r="I238" s="26">
        <v>330.4</v>
      </c>
      <c r="J238" s="23">
        <v>330.4</v>
      </c>
    </row>
    <row r="239" spans="2:11" s="9" customFormat="1" ht="38.25">
      <c r="B239" s="24" t="s">
        <v>101</v>
      </c>
      <c r="C239" s="25" t="s">
        <v>42</v>
      </c>
      <c r="D239" s="25" t="s">
        <v>19</v>
      </c>
      <c r="E239" s="25" t="s">
        <v>9</v>
      </c>
      <c r="F239" s="25" t="s">
        <v>103</v>
      </c>
      <c r="G239" s="27"/>
      <c r="H239" s="26">
        <f>H240+H242</f>
        <v>3992.1</v>
      </c>
      <c r="I239" s="26">
        <f>I240+I242</f>
        <v>3796.2999999999997</v>
      </c>
      <c r="J239" s="23">
        <f>J240+J242</f>
        <v>3856.6</v>
      </c>
    </row>
    <row r="240" spans="2:11" s="9" customFormat="1" ht="38.25">
      <c r="B240" s="24" t="s">
        <v>126</v>
      </c>
      <c r="C240" s="25" t="s">
        <v>42</v>
      </c>
      <c r="D240" s="25" t="s">
        <v>19</v>
      </c>
      <c r="E240" s="25" t="s">
        <v>9</v>
      </c>
      <c r="F240" s="25" t="s">
        <v>104</v>
      </c>
      <c r="G240" s="27"/>
      <c r="H240" s="26">
        <f>H241</f>
        <v>3853</v>
      </c>
      <c r="I240" s="26">
        <f t="shared" ref="I240:J240" si="119">I241</f>
        <v>3657.2</v>
      </c>
      <c r="J240" s="23">
        <f t="shared" si="119"/>
        <v>3717.5</v>
      </c>
    </row>
    <row r="241" spans="2:10" s="9" customFormat="1" ht="19.5" customHeight="1">
      <c r="B241" s="24" t="s">
        <v>123</v>
      </c>
      <c r="C241" s="25">
        <v>859</v>
      </c>
      <c r="D241" s="25" t="s">
        <v>19</v>
      </c>
      <c r="E241" s="25" t="s">
        <v>9</v>
      </c>
      <c r="F241" s="25" t="s">
        <v>104</v>
      </c>
      <c r="G241" s="27">
        <v>610</v>
      </c>
      <c r="H241" s="26">
        <v>3853</v>
      </c>
      <c r="I241" s="26">
        <v>3657.2</v>
      </c>
      <c r="J241" s="23">
        <v>3717.5</v>
      </c>
    </row>
    <row r="242" spans="2:10" s="9" customFormat="1" ht="51">
      <c r="B242" s="24" t="s">
        <v>115</v>
      </c>
      <c r="C242" s="25">
        <v>859</v>
      </c>
      <c r="D242" s="25" t="s">
        <v>19</v>
      </c>
      <c r="E242" s="25" t="s">
        <v>9</v>
      </c>
      <c r="F242" s="25" t="s">
        <v>105</v>
      </c>
      <c r="G242" s="27"/>
      <c r="H242" s="26">
        <f>H243</f>
        <v>139.1</v>
      </c>
      <c r="I242" s="26">
        <f t="shared" ref="I242:J242" si="120">I243</f>
        <v>139.1</v>
      </c>
      <c r="J242" s="23">
        <f t="shared" si="120"/>
        <v>139.1</v>
      </c>
    </row>
    <row r="243" spans="2:10" ht="18.75" customHeight="1">
      <c r="B243" s="24" t="s">
        <v>123</v>
      </c>
      <c r="C243" s="25">
        <v>859</v>
      </c>
      <c r="D243" s="25" t="s">
        <v>19</v>
      </c>
      <c r="E243" s="25" t="s">
        <v>9</v>
      </c>
      <c r="F243" s="25" t="s">
        <v>105</v>
      </c>
      <c r="G243" s="27">
        <v>610</v>
      </c>
      <c r="H243" s="26">
        <v>139.1</v>
      </c>
      <c r="I243" s="26">
        <v>139.1</v>
      </c>
      <c r="J243" s="23">
        <v>139.1</v>
      </c>
    </row>
    <row r="244" spans="2:10">
      <c r="B244" s="24" t="s">
        <v>43</v>
      </c>
      <c r="C244" s="25">
        <v>859</v>
      </c>
      <c r="D244" s="25">
        <v>11</v>
      </c>
      <c r="E244" s="25"/>
      <c r="F244" s="25"/>
      <c r="G244" s="27"/>
      <c r="H244" s="26">
        <f t="shared" ref="H244:H249" si="121">H245</f>
        <v>8900</v>
      </c>
      <c r="I244" s="26">
        <f t="shared" ref="I244:J245" si="122">I245</f>
        <v>7400.7</v>
      </c>
      <c r="J244" s="23">
        <f t="shared" si="122"/>
        <v>7520.6</v>
      </c>
    </row>
    <row r="245" spans="2:10">
      <c r="B245" s="24" t="s">
        <v>44</v>
      </c>
      <c r="C245" s="25">
        <v>859</v>
      </c>
      <c r="D245" s="25">
        <v>11</v>
      </c>
      <c r="E245" s="25" t="s">
        <v>9</v>
      </c>
      <c r="F245" s="25"/>
      <c r="G245" s="27"/>
      <c r="H245" s="26">
        <f t="shared" si="121"/>
        <v>8900</v>
      </c>
      <c r="I245" s="26">
        <f t="shared" si="122"/>
        <v>7400.7</v>
      </c>
      <c r="J245" s="23">
        <f t="shared" si="122"/>
        <v>7520.6</v>
      </c>
    </row>
    <row r="246" spans="2:10" ht="64.5">
      <c r="B246" s="24" t="s">
        <v>112</v>
      </c>
      <c r="C246" s="25">
        <v>859</v>
      </c>
      <c r="D246" s="25">
        <v>11</v>
      </c>
      <c r="E246" s="25" t="s">
        <v>9</v>
      </c>
      <c r="F246" s="25" t="s">
        <v>96</v>
      </c>
      <c r="G246" s="27"/>
      <c r="H246" s="26">
        <f t="shared" si="121"/>
        <v>8900</v>
      </c>
      <c r="I246" s="26">
        <f t="shared" ref="I246:J246" si="123">I247</f>
        <v>7400.7</v>
      </c>
      <c r="J246" s="23">
        <f t="shared" si="123"/>
        <v>7520.6</v>
      </c>
    </row>
    <row r="247" spans="2:10" s="9" customFormat="1" ht="38.25">
      <c r="B247" s="24" t="s">
        <v>106</v>
      </c>
      <c r="C247" s="25">
        <v>859</v>
      </c>
      <c r="D247" s="25">
        <v>11</v>
      </c>
      <c r="E247" s="25" t="s">
        <v>9</v>
      </c>
      <c r="F247" s="25" t="s">
        <v>109</v>
      </c>
      <c r="G247" s="27"/>
      <c r="H247" s="26">
        <f t="shared" si="121"/>
        <v>8900</v>
      </c>
      <c r="I247" s="26">
        <f t="shared" ref="I247:J248" si="124">I248</f>
        <v>7400.7</v>
      </c>
      <c r="J247" s="23">
        <f t="shared" si="124"/>
        <v>7520.6</v>
      </c>
    </row>
    <row r="248" spans="2:10" s="9" customFormat="1" ht="38.25">
      <c r="B248" s="24" t="s">
        <v>107</v>
      </c>
      <c r="C248" s="25">
        <v>859</v>
      </c>
      <c r="D248" s="25">
        <v>11</v>
      </c>
      <c r="E248" s="25" t="s">
        <v>9</v>
      </c>
      <c r="F248" s="25" t="s">
        <v>110</v>
      </c>
      <c r="G248" s="27"/>
      <c r="H248" s="26">
        <f t="shared" si="121"/>
        <v>8900</v>
      </c>
      <c r="I248" s="26">
        <f t="shared" si="124"/>
        <v>7400.7</v>
      </c>
      <c r="J248" s="23">
        <f t="shared" si="124"/>
        <v>7520.6</v>
      </c>
    </row>
    <row r="249" spans="2:10" s="9" customFormat="1" ht="51">
      <c r="B249" s="24" t="s">
        <v>127</v>
      </c>
      <c r="C249" s="25">
        <v>859</v>
      </c>
      <c r="D249" s="25">
        <v>11</v>
      </c>
      <c r="E249" s="25" t="s">
        <v>9</v>
      </c>
      <c r="F249" s="25" t="s">
        <v>111</v>
      </c>
      <c r="G249" s="27"/>
      <c r="H249" s="26">
        <f t="shared" si="121"/>
        <v>8900</v>
      </c>
      <c r="I249" s="26">
        <f t="shared" ref="I249:J249" si="125">I250</f>
        <v>7400.7</v>
      </c>
      <c r="J249" s="23">
        <f t="shared" si="125"/>
        <v>7520.6</v>
      </c>
    </row>
    <row r="250" spans="2:10" s="9" customFormat="1" ht="18" customHeight="1">
      <c r="B250" s="24" t="s">
        <v>123</v>
      </c>
      <c r="C250" s="25">
        <v>859</v>
      </c>
      <c r="D250" s="25">
        <v>11</v>
      </c>
      <c r="E250" s="25" t="s">
        <v>9</v>
      </c>
      <c r="F250" s="25" t="s">
        <v>111</v>
      </c>
      <c r="G250" s="27">
        <v>610</v>
      </c>
      <c r="H250" s="26">
        <v>8900</v>
      </c>
      <c r="I250" s="26">
        <v>7400.7</v>
      </c>
      <c r="J250" s="23">
        <v>7520.6</v>
      </c>
    </row>
    <row r="251" spans="2:10" ht="19.5" customHeight="1" thickBot="1">
      <c r="B251" s="19" t="s">
        <v>113</v>
      </c>
      <c r="C251" s="20"/>
      <c r="D251" s="20"/>
      <c r="E251" s="20"/>
      <c r="F251" s="20"/>
      <c r="G251" s="20"/>
      <c r="H251" s="21">
        <f>H11+H47+H219+H229+H186</f>
        <v>539031.2980699999</v>
      </c>
      <c r="I251" s="21">
        <f>I11+I47+I219+I229+I186</f>
        <v>68665</v>
      </c>
      <c r="J251" s="33">
        <f>J11+J47+J219+J229+J186</f>
        <v>69685.400000000009</v>
      </c>
    </row>
    <row r="252" spans="2:10" s="10" customFormat="1" ht="48" customHeight="1">
      <c r="B252" s="64" t="s">
        <v>45</v>
      </c>
      <c r="C252" s="64"/>
      <c r="F252" s="65" t="s">
        <v>46</v>
      </c>
      <c r="G252" s="65"/>
      <c r="H252" s="65"/>
      <c r="I252" s="65"/>
      <c r="J252" s="11"/>
    </row>
    <row r="254" spans="2:10">
      <c r="B254" s="61"/>
      <c r="C254" s="61"/>
      <c r="D254" s="2"/>
      <c r="E254" s="3"/>
      <c r="F254" s="62"/>
      <c r="G254" s="62"/>
      <c r="H254" s="62"/>
      <c r="I254" s="62"/>
    </row>
  </sheetData>
  <mergeCells count="18">
    <mergeCell ref="H1:J1"/>
    <mergeCell ref="H2:J5"/>
    <mergeCell ref="H6:J6"/>
    <mergeCell ref="H7:J7"/>
    <mergeCell ref="B8:J8"/>
    <mergeCell ref="B254:C254"/>
    <mergeCell ref="F254:I254"/>
    <mergeCell ref="J12:J13"/>
    <mergeCell ref="B252:C252"/>
    <mergeCell ref="F252:I252"/>
    <mergeCell ref="B12:B13"/>
    <mergeCell ref="C12:C13"/>
    <mergeCell ref="D12:D13"/>
    <mergeCell ref="E12:E13"/>
    <mergeCell ref="F12:F13"/>
    <mergeCell ref="I12:I13"/>
    <mergeCell ref="H12:H13"/>
    <mergeCell ref="G12:G13"/>
  </mergeCells>
  <pageMargins left="0.70866141732283472" right="0.70866141732283472" top="0.74803149606299213" bottom="0.74803149606299213" header="0.31496062992125984" footer="0.31496062992125984"/>
  <pageSetup paperSize="9" scale="9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2017-10-30T13:12:07Z</dcterms:modified>
</cp:coreProperties>
</file>